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19\"/>
    </mc:Choice>
  </mc:AlternateContent>
  <bookViews>
    <workbookView xWindow="-15" yWindow="6045" windowWidth="28830" windowHeight="6105" tabRatio="708"/>
  </bookViews>
  <sheets>
    <sheet name="RREO-Anexo 09" sheetId="65" r:id="rId1"/>
    <sheet name="RREO-Anexo 10" sheetId="24" r:id="rId2"/>
    <sheet name="RREO-Anexo 11" sheetId="79" r:id="rId3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 localSheetId="2">#REF!,#REF!</definedName>
    <definedName name="Planilha_1ÁreaTotal">#REF!,#REF!</definedName>
    <definedName name="Planilha_1CabGráfico" localSheetId="0">#REF!</definedName>
    <definedName name="Planilha_1CabGráfico" localSheetId="2">#REF!</definedName>
    <definedName name="Planilha_1CabGráfico">#REF!</definedName>
    <definedName name="Planilha_1TítCols" localSheetId="0">#REF!,#REF!</definedName>
    <definedName name="Planilha_1TítCols" localSheetId="2">#REF!,#REF!</definedName>
    <definedName name="Planilha_1TítCols">#REF!,#REF!</definedName>
    <definedName name="Planilha_1TítLins" localSheetId="0">#REF!</definedName>
    <definedName name="Planilha_1TítLins" localSheetId="2">#REF!</definedName>
    <definedName name="Planilha_1TítLins">#REF!</definedName>
    <definedName name="Planilha_2ÁreaTotal" localSheetId="2">#REF!,#REF!</definedName>
    <definedName name="Planilha_2ÁreaTotal">#REF!,#REF!</definedName>
    <definedName name="Planilha_2CabGráfico">#REF!</definedName>
    <definedName name="Planilha_2TítCols" localSheetId="2">#REF!,#REF!</definedName>
    <definedName name="Planilha_2TítCols">#REF!,#REF!</definedName>
    <definedName name="Planilha_2TítLins">#REF!</definedName>
    <definedName name="Planilha_3ÁreaTotal" localSheetId="2">#REF!,#REF!</definedName>
    <definedName name="Planilha_3ÁreaTotal">#REF!,#REF!</definedName>
    <definedName name="Planilha_3CabGráfico">#REF!</definedName>
    <definedName name="Planilha_3TítCols" localSheetId="2">#REF!,#REF!</definedName>
    <definedName name="Planilha_3TítCols">#REF!,#REF!</definedName>
    <definedName name="Planilha_3TítLins">#REF!</definedName>
    <definedName name="Planilha_4ÁreaTotal" localSheetId="2">#REF!,#REF!</definedName>
    <definedName name="Planilha_4ÁreaTotal">#REF!,#REF!</definedName>
    <definedName name="Planilha_4TítCols" localSheetId="2">#REF!,#REF!</definedName>
    <definedName name="Planilha_4TítCols">#REF!,#REF!</definedName>
    <definedName name="Planilha_Educação" localSheetId="2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</workbook>
</file>

<file path=xl/calcChain.xml><?xml version="1.0" encoding="utf-8"?>
<calcChain xmlns="http://schemas.openxmlformats.org/spreadsheetml/2006/main">
  <c r="D96" i="24" l="1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E22" i="24"/>
  <c r="E23" i="24" s="1"/>
  <c r="E24" i="24" s="1"/>
  <c r="E25" i="24" s="1"/>
  <c r="E26" i="24" s="1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E95" i="24" s="1"/>
  <c r="E96" i="24" s="1"/>
  <c r="D23" i="79" l="1"/>
  <c r="D22" i="79"/>
  <c r="H34" i="79"/>
  <c r="H33" i="79"/>
  <c r="G33" i="79"/>
  <c r="F33" i="79"/>
  <c r="E33" i="79"/>
  <c r="D33" i="79"/>
  <c r="C33" i="79"/>
  <c r="B33" i="79"/>
  <c r="H32" i="79"/>
  <c r="H31" i="79"/>
  <c r="H30" i="79"/>
  <c r="H29" i="79"/>
  <c r="G29" i="79"/>
  <c r="F29" i="79"/>
  <c r="E29" i="79"/>
  <c r="D29" i="79"/>
  <c r="C29" i="79"/>
  <c r="B29" i="79"/>
  <c r="G28" i="79"/>
  <c r="F28" i="79"/>
  <c r="E28" i="79"/>
  <c r="D28" i="79"/>
  <c r="C28" i="79"/>
  <c r="B28" i="79"/>
  <c r="D21" i="79"/>
  <c r="D20" i="79"/>
  <c r="C19" i="79"/>
  <c r="B19" i="79"/>
  <c r="D27" i="65"/>
  <c r="D26" i="65"/>
  <c r="D25" i="65"/>
  <c r="D29" i="65"/>
  <c r="D28" i="65"/>
  <c r="C24" i="65"/>
  <c r="C30" i="65" s="1"/>
  <c r="B24" i="65"/>
  <c r="B30" i="65" s="1"/>
  <c r="B31" i="65" s="1"/>
  <c r="D19" i="65"/>
  <c r="B12" i="79"/>
  <c r="A189" i="24"/>
  <c r="A190" i="24"/>
  <c r="A191" i="24"/>
  <c r="B12" i="65"/>
  <c r="H28" i="79"/>
  <c r="C38" i="79" l="1"/>
  <c r="D38" i="79" s="1"/>
  <c r="D19" i="79"/>
  <c r="D24" i="65"/>
  <c r="D30" i="65" s="1"/>
  <c r="C31" i="65"/>
  <c r="D31" i="65" l="1"/>
</calcChain>
</file>

<file path=xl/sharedStrings.xml><?xml version="1.0" encoding="utf-8"?>
<sst xmlns="http://schemas.openxmlformats.org/spreadsheetml/2006/main" count="165" uniqueCount="101">
  <si>
    <t>&lt;EXERCÍCIO ANTERIOR&gt;</t>
  </si>
  <si>
    <t>RELATÓRIO RESUMIDO DA EXECUÇÃO ORÇAMENTÁRIA</t>
  </si>
  <si>
    <t>ORÇAMENTOS FISCAL E DA SEGURIDADE SOCIAL</t>
  </si>
  <si>
    <t>RECEITAS REALIZADAS</t>
  </si>
  <si>
    <t>RECEITAS</t>
  </si>
  <si>
    <t>ATUALIZADA</t>
  </si>
  <si>
    <t>(a)</t>
  </si>
  <si>
    <t>(b)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</si>
  <si>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</si>
  <si>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</si>
  <si>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</si>
  <si>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</si>
  <si>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</si>
  <si>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</si>
  <si>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DESPESAS</t>
  </si>
  <si>
    <t>SALDO</t>
  </si>
  <si>
    <t>(d)</t>
  </si>
  <si>
    <t>(e)</t>
  </si>
  <si>
    <t>(g)</t>
  </si>
  <si>
    <t>DESPESAS DE CAPITAL</t>
  </si>
  <si>
    <t>&lt;EXERCÍCIO&gt;</t>
  </si>
  <si>
    <t>ORÇAMENTO DA SEGURIDADE SOCIAL</t>
  </si>
  <si>
    <t xml:space="preserve">    Despesas de Capital</t>
  </si>
  <si>
    <t>(f)</t>
  </si>
  <si>
    <t>LIQUIDADAS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</si>
  <si>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</si>
  <si>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</si>
  <si>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</si>
  <si>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</si>
  <si>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</si>
  <si>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</si>
  <si>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</si>
  <si>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</si>
  <si>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</si>
  <si>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</si>
  <si>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</si>
  <si>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</si>
  <si>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</si>
  <si>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</si>
  <si>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</si>
  <si>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</si>
  <si>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</si>
  <si>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</si>
  <si>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</si>
  <si>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</si>
  <si>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>(c) = (a – b)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</si>
  <si>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</si>
  <si>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</si>
  <si>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</si>
  <si>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</si>
  <si>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(i)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</si>
  <si>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</si>
  <si>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</si>
  <si>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</si>
  <si>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</si>
  <si>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</si>
  <si>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</si>
  <si>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</si>
  <si>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FONTE: Sistema &lt;sistema&gt;, Unidade Responsável: &lt;Unidade Responsável&gt;. Emissão: &lt;dd/mm/aaaa&gt;, às &lt;hh:mm:ss&gt;. Assinado Digitalmente no dia &lt;dd/mm/aaaa&gt;, às &lt;hh:mm:ss&gt;.</t>
  </si>
  <si>
    <t>Em Reais</t>
  </si>
  <si>
    <t>RECEITAS DE ALIENAÇÃO DE ATIVOS (I)</t>
  </si>
  <si>
    <t xml:space="preserve">DOTAÇÃO </t>
  </si>
  <si>
    <t xml:space="preserve">DESPESAS </t>
  </si>
  <si>
    <t>EMPENHADAS</t>
  </si>
  <si>
    <t>(f) = (d – e)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</si>
  <si>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</si>
  <si>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</si>
  <si>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</si>
  <si>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>PAGAMENTO</t>
  </si>
  <si>
    <t>DE RESTOS A PAGAR</t>
  </si>
  <si>
    <t>PAGAS</t>
  </si>
  <si>
    <t>DESPESAS                                                    (e)</t>
  </si>
  <si>
    <t xml:space="preserve">    Receita de Alienação de Bens Móveis</t>
  </si>
  <si>
    <t xml:space="preserve">    Receita de Alienação de Bens Imóveis</t>
  </si>
  <si>
    <t>DESPESAS INSCRITAS EM RESTOS A PAGAR NÃO PROCESSADOS</t>
  </si>
  <si>
    <t>Notas: 1 Projeção atuarial elaborada em &lt;DATA DA AVALIAÇÃO&gt; e oficialmente enviada para o Ministério da Previdência Social – MPS.</t>
  </si>
  <si>
    <t>PLANO PREVIDÊNCIARIO</t>
  </si>
  <si>
    <t>PLANO FINANCEIRO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</si>
  <si>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</si>
  <si>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</si>
  <si>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</si>
  <si>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</si>
  <si>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</si>
  <si>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 xml:space="preserve">    Receita de Alienação de Bens Intangiveis </t>
  </si>
  <si>
    <t xml:space="preserve">    Receita de Rendimento de Aplicações Financeiras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</si>
  <si>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</si>
  <si>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</si>
  <si>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</si>
  <si>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</si>
  <si>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6º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</si>
  <si>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</si>
  <si>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</si>
  <si>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</si>
  <si>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</si>
  <si>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</si>
  <si>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</si>
  <si>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24/01/2020, às 14:09:55. Assinado Digitalmente no dia 24/01/2020, às 14:09:55.</t>
  </si>
  <si>
    <t>FONTE: Sistema CECAM, Unidade Responsável: CONTABILIDADE. Emissão: 24/01/2020, às 14:10:07. Assinado Digitalmente no dia 24/01/2020, às 14:10:07.</t>
  </si>
  <si>
    <t>CRC - SP 321123/O-4</t>
  </si>
  <si>
    <t>CRC-SP 289944/O-3</t>
  </si>
  <si>
    <t>CRC - SP3211/23/O-4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</si>
</sst>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</numFmts>
  <fonts count="15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sz val="10"/>
      <name val="Arial"/>
      <family val="2"/>
    </font>
    <font>
      <b/>
      <sz val="20"/>
      <name val="Times New Roman"/>
      <family val="1"/>
    </font>
    <font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 applyFill="1" applyAlignment="1"/>
    <xf numFmtId="0" fontId="1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8" fillId="0" borderId="0" xfId="0" applyNumberFormat="1" applyFont="1" applyFill="1" applyAlignment="1"/>
    <xf numFmtId="0" fontId="3" fillId="0" borderId="2" xfId="0" applyFont="1" applyFill="1" applyBorder="1" applyAlignment="1"/>
    <xf numFmtId="0" fontId="3" fillId="0" borderId="0" xfId="0" applyFont="1" applyFill="1" applyAlignment="1">
      <alignment vertical="center"/>
    </xf>
    <xf numFmtId="0" fontId="10" fillId="0" borderId="0" xfId="0" applyFont="1" applyFill="1" applyAlignment="1"/>
    <xf numFmtId="0" fontId="8" fillId="0" borderId="0" xfId="1" applyNumberFormat="1" applyFont="1" applyFill="1" applyAlignment="1"/>
    <xf numFmtId="0" fontId="3" fillId="0" borderId="0" xfId="1" applyFont="1" applyFill="1" applyAlignment="1"/>
    <xf numFmtId="0" fontId="3" fillId="0" borderId="0" xfId="1" applyFont="1" applyFill="1" applyBorder="1" applyAlignment="1"/>
    <xf numFmtId="164" fontId="3" fillId="0" borderId="0" xfId="1" applyNumberFormat="1" applyFont="1" applyFill="1" applyAlignment="1">
      <alignment horizontal="right"/>
    </xf>
    <xf numFmtId="0" fontId="10" fillId="0" borderId="0" xfId="1" applyFont="1" applyFill="1" applyBorder="1" applyAlignment="1"/>
    <xf numFmtId="0" fontId="3" fillId="0" borderId="0" xfId="1" applyFont="1" applyAlignment="1">
      <alignment wrapText="1"/>
    </xf>
    <xf numFmtId="0" fontId="3" fillId="0" borderId="0" xfId="1" applyFont="1" applyAlignment="1">
      <alignment horizontal="right" vertical="top" wrapText="1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1" fillId="2" borderId="10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2" fillId="0" borderId="12" xfId="1" applyFont="1" applyFill="1" applyBorder="1" applyAlignment="1"/>
    <xf numFmtId="0" fontId="2" fillId="0" borderId="1" xfId="1" applyFont="1" applyFill="1" applyBorder="1" applyAlignment="1"/>
    <xf numFmtId="0" fontId="1" fillId="2" borderId="12" xfId="1" applyFont="1" applyFill="1" applyBorder="1" applyAlignment="1">
      <alignment horizontal="center" vertical="center" wrapText="1"/>
    </xf>
    <xf numFmtId="37" fontId="1" fillId="2" borderId="10" xfId="1" applyNumberFormat="1" applyFont="1" applyFill="1" applyBorder="1" applyAlignment="1">
      <alignment horizontal="center"/>
    </xf>
    <xf numFmtId="37" fontId="1" fillId="2" borderId="3" xfId="1" applyNumberFormat="1" applyFont="1" applyFill="1" applyBorder="1" applyAlignment="1">
      <alignment horizontal="center"/>
    </xf>
    <xf numFmtId="37" fontId="1" fillId="2" borderId="9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 vertical="center" wrapText="1"/>
    </xf>
    <xf numFmtId="37" fontId="1" fillId="2" borderId="7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/>
    <xf numFmtId="49" fontId="2" fillId="0" borderId="13" xfId="1" applyNumberFormat="1" applyFont="1" applyFill="1" applyBorder="1" applyAlignment="1">
      <alignment horizontal="left" indent="1"/>
    </xf>
    <xf numFmtId="37" fontId="2" fillId="0" borderId="15" xfId="1" applyNumberFormat="1" applyFont="1" applyFill="1" applyBorder="1" applyAlignment="1"/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left" vertical="top" wrapText="1"/>
    </xf>
    <xf numFmtId="0" fontId="10" fillId="0" borderId="0" xfId="1" applyFont="1" applyFill="1" applyAlignment="1"/>
    <xf numFmtId="0" fontId="1" fillId="2" borderId="10" xfId="1" applyFont="1" applyFill="1" applyBorder="1" applyAlignment="1">
      <alignment horizontal="center" vertical="top" wrapText="1"/>
    </xf>
    <xf numFmtId="0" fontId="1" fillId="2" borderId="9" xfId="1" applyFont="1" applyFill="1" applyBorder="1" applyAlignment="1">
      <alignment horizontal="center" vertical="top" wrapText="1"/>
    </xf>
    <xf numFmtId="0" fontId="3" fillId="0" borderId="0" xfId="1" applyFont="1" applyBorder="1" applyAlignment="1">
      <alignment horizontal="right" vertical="top" wrapText="1"/>
    </xf>
    <xf numFmtId="164" fontId="3" fillId="0" borderId="0" xfId="1" applyNumberFormat="1" applyFont="1" applyBorder="1" applyAlignment="1">
      <alignment horizontal="right" vertical="top" wrapText="1"/>
    </xf>
    <xf numFmtId="0" fontId="3" fillId="0" borderId="8" xfId="1" applyFont="1" applyBorder="1" applyAlignment="1">
      <alignment horizontal="left" wrapText="1"/>
    </xf>
    <xf numFmtId="164" fontId="3" fillId="2" borderId="7" xfId="1" applyNumberFormat="1" applyFont="1" applyFill="1" applyBorder="1" applyAlignment="1">
      <alignment horizontal="right" vertical="top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left" wrapText="1"/>
    </xf>
    <xf numFmtId="0" fontId="9" fillId="2" borderId="7" xfId="1" applyFont="1" applyFill="1" applyBorder="1" applyAlignment="1">
      <alignment horizontal="left" wrapText="1"/>
    </xf>
    <xf numFmtId="37" fontId="1" fillId="2" borderId="10" xfId="1" applyNumberFormat="1" applyFont="1" applyFill="1" applyBorder="1" applyAlignment="1">
      <alignment horizontal="center" vertical="top" wrapText="1"/>
    </xf>
    <xf numFmtId="37" fontId="1" fillId="2" borderId="14" xfId="1" applyNumberFormat="1" applyFont="1" applyFill="1" applyBorder="1" applyAlignment="1">
      <alignment horizontal="center"/>
    </xf>
    <xf numFmtId="37" fontId="1" fillId="2" borderId="5" xfId="1" applyNumberFormat="1" applyFont="1" applyFill="1" applyBorder="1" applyAlignment="1">
      <alignment horizontal="center"/>
    </xf>
    <xf numFmtId="37" fontId="1" fillId="2" borderId="9" xfId="1" applyNumberFormat="1" applyFont="1" applyFill="1" applyBorder="1" applyAlignment="1">
      <alignment horizontal="center" vertical="top" wrapText="1"/>
    </xf>
    <xf numFmtId="0" fontId="3" fillId="0" borderId="0" xfId="1" applyFont="1" applyFill="1" applyAlignment="1">
      <alignment horizontal="left"/>
    </xf>
    <xf numFmtId="0" fontId="3" fillId="2" borderId="10" xfId="1" applyFont="1" applyFill="1" applyBorder="1" applyAlignment="1">
      <alignment horizontal="center" vertical="top" wrapText="1"/>
    </xf>
    <xf numFmtId="0" fontId="7" fillId="2" borderId="5" xfId="1" applyFont="1" applyFill="1" applyBorder="1" applyAlignment="1">
      <alignment horizontal="center" vertical="top" wrapText="1"/>
    </xf>
    <xf numFmtId="37" fontId="2" fillId="0" borderId="13" xfId="1" applyNumberFormat="1" applyFont="1" applyFill="1" applyBorder="1" applyAlignment="1">
      <alignment horizontal="center"/>
    </xf>
    <xf numFmtId="0" fontId="2" fillId="0" borderId="13" xfId="1" applyFont="1" applyFill="1" applyBorder="1" applyAlignment="1">
      <alignment horizontal="left" indent="1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top" wrapText="1"/>
    </xf>
    <xf numFmtId="0" fontId="7" fillId="2" borderId="9" xfId="1" applyFont="1" applyFill="1" applyBorder="1" applyAlignment="1">
      <alignment horizontal="center" vertical="top" wrapText="1"/>
    </xf>
    <xf numFmtId="0" fontId="7" fillId="2" borderId="14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7" fontId="1" fillId="2" borderId="15" xfId="1" applyNumberFormat="1" applyFont="1" applyFill="1" applyBorder="1" applyAlignment="1">
      <alignment horizontal="center"/>
    </xf>
    <xf numFmtId="37" fontId="1" fillId="2" borderId="2" xfId="1" applyNumberFormat="1" applyFont="1" applyFill="1" applyBorder="1" applyAlignment="1">
      <alignment horizontal="center"/>
    </xf>
    <xf numFmtId="0" fontId="1" fillId="2" borderId="1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/>
    </xf>
    <xf numFmtId="0" fontId="7" fillId="2" borderId="6" xfId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/>
    <xf numFmtId="43" fontId="2" fillId="0" borderId="10" xfId="4" applyFont="1" applyFill="1" applyBorder="1" applyAlignment="1">
      <alignment horizontal="right"/>
    </xf>
    <xf numFmtId="43" fontId="2" fillId="0" borderId="0" xfId="4" applyFont="1" applyFill="1" applyBorder="1" applyAlignment="1">
      <alignment horizontal="right"/>
    </xf>
    <xf numFmtId="43" fontId="2" fillId="0" borderId="9" xfId="4" applyFont="1" applyFill="1" applyBorder="1" applyAlignment="1">
      <alignment horizontal="right"/>
    </xf>
    <xf numFmtId="43" fontId="2" fillId="0" borderId="14" xfId="4" applyFont="1" applyFill="1" applyBorder="1" applyAlignment="1">
      <alignment horizontal="right"/>
    </xf>
    <xf numFmtId="43" fontId="2" fillId="0" borderId="3" xfId="4" applyFont="1" applyFill="1" applyBorder="1" applyAlignment="1">
      <alignment horizontal="right"/>
    </xf>
    <xf numFmtId="43" fontId="2" fillId="0" borderId="7" xfId="4" applyFont="1" applyFill="1" applyBorder="1" applyAlignment="1">
      <alignment horizontal="right"/>
    </xf>
    <xf numFmtId="43" fontId="2" fillId="0" borderId="8" xfId="4" applyFont="1" applyFill="1" applyBorder="1" applyAlignment="1">
      <alignment horizontal="right"/>
    </xf>
    <xf numFmtId="43" fontId="2" fillId="0" borderId="13" xfId="4" applyFont="1" applyFill="1" applyBorder="1" applyAlignment="1">
      <alignment horizontal="right"/>
    </xf>
    <xf numFmtId="0" fontId="7" fillId="0" borderId="0" xfId="1" applyFont="1" applyFill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0" fontId="3" fillId="0" borderId="0" xfId="1" applyFont="1" applyFill="1"/>
    <xf numFmtId="43" fontId="2" fillId="0" borderId="1" xfId="4" applyFont="1" applyFill="1" applyBorder="1" applyAlignment="1">
      <alignment horizontal="right"/>
    </xf>
    <xf numFmtId="0" fontId="3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3" fillId="0" borderId="0" xfId="1" applyFont="1" applyFill="1" applyAlignment="1">
      <alignment horizontal="left" vertical="top"/>
    </xf>
    <xf numFmtId="43" fontId="3" fillId="2" borderId="5" xfId="1" applyNumberFormat="1" applyFont="1" applyFill="1" applyBorder="1" applyAlignment="1">
      <alignment horizontal="center" vertical="center" wrapText="1"/>
    </xf>
    <xf numFmtId="43" fontId="3" fillId="2" borderId="7" xfId="1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8" fillId="0" borderId="0" xfId="1" applyFont="1" applyBorder="1" applyAlignment="1">
      <alignment horizontal="left" vertical="top"/>
    </xf>
    <xf numFmtId="43" fontId="2" fillId="0" borderId="6" xfId="4" applyFont="1" applyFill="1" applyBorder="1" applyAlignment="1">
      <alignment horizontal="right"/>
    </xf>
    <xf numFmtId="43" fontId="2" fillId="0" borderId="15" xfId="4" applyFont="1" applyFill="1" applyBorder="1" applyAlignment="1">
      <alignment horizontal="right"/>
    </xf>
    <xf numFmtId="43" fontId="2" fillId="0" borderId="2" xfId="4" applyFont="1" applyFill="1" applyBorder="1" applyAlignment="1">
      <alignment horizontal="right"/>
    </xf>
    <xf numFmtId="43" fontId="2" fillId="0" borderId="8" xfId="4" applyFont="1" applyBorder="1" applyAlignment="1">
      <alignment horizontal="right"/>
    </xf>
    <xf numFmtId="0" fontId="3" fillId="0" borderId="3" xfId="1" applyFont="1" applyFill="1" applyBorder="1" applyAlignment="1"/>
    <xf numFmtId="43" fontId="2" fillId="0" borderId="7" xfId="4" applyFont="1" applyBorder="1" applyAlignment="1">
      <alignment horizontal="right"/>
    </xf>
    <xf numFmtId="43" fontId="2" fillId="0" borderId="5" xfId="4" applyFont="1" applyBorder="1" applyAlignment="1">
      <alignment horizontal="right"/>
    </xf>
    <xf numFmtId="43" fontId="2" fillId="0" borderId="4" xfId="4" applyFont="1" applyBorder="1" applyAlignment="1">
      <alignment horizontal="right"/>
    </xf>
    <xf numFmtId="43" fontId="2" fillId="0" borderId="4" xfId="4" applyFont="1" applyBorder="1" applyAlignment="1"/>
    <xf numFmtId="43" fontId="2" fillId="0" borderId="6" xfId="4" applyFont="1" applyBorder="1" applyAlignment="1">
      <alignment horizontal="right"/>
    </xf>
    <xf numFmtId="0" fontId="14" fillId="0" borderId="0" xfId="0" applyFont="1" applyFill="1" applyAlignment="1"/>
    <xf numFmtId="0" fontId="14" fillId="0" borderId="0" xfId="1" applyFont="1" applyFill="1" applyAlignment="1"/>
    <xf numFmtId="0" fontId="14" fillId="0" borderId="0" xfId="1" applyFont="1" applyAlignment="1">
      <alignment vertical="top" wrapText="1"/>
    </xf>
    <xf numFmtId="0" fontId="3" fillId="2" borderId="9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43" fontId="2" fillId="0" borderId="12" xfId="4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3" fillId="0" borderId="0" xfId="1" applyFont="1" applyFill="1" applyAlignment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43" fontId="3" fillId="2" borderId="14" xfId="1" applyNumberFormat="1" applyFont="1" applyFill="1" applyBorder="1" applyAlignment="1">
      <alignment horizontal="center" vertical="center" wrapText="1"/>
    </xf>
    <xf numFmtId="43" fontId="3" fillId="2" borderId="10" xfId="1" applyNumberFormat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top"/>
    </xf>
    <xf numFmtId="0" fontId="10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2" fillId="0" borderId="15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right" vertical="top" wrapText="1"/>
    </xf>
    <xf numFmtId="0" fontId="9" fillId="2" borderId="4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2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1" applyFont="1" applyFill="1" applyBorder="1" applyAlignment="1">
      <alignment horizontal="left"/>
    </xf>
    <xf numFmtId="49" fontId="4" fillId="2" borderId="10" xfId="1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vertical="center"/>
    </xf>
    <xf numFmtId="0" fontId="2" fillId="0" borderId="15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justify" wrapText="1"/>
    </xf>
    <xf numFmtId="0" fontId="2" fillId="0" borderId="0" xfId="1" applyFont="1" applyFill="1" applyBorder="1" applyAlignment="1">
      <alignment horizontal="justify"/>
    </xf>
    <xf numFmtId="37" fontId="1" fillId="2" borderId="10" xfId="1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2" borderId="1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</cellXfs>
  <cellStyles count="8">
    <cellStyle name="Normal" xfId="0" builtinId="0"/>
    <cellStyle name="Normal 2" xfId="1"/>
    <cellStyle name="Normal 3" xfId="2"/>
    <cellStyle name="Separador de milhares 2" xfId="3"/>
    <cellStyle name="Vírgula" xfId="4" builtinId="3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J44"/>
  <sheetViews>
    <sheetView showGridLines="0" tabSelected="1" zoomScaleNormal="100" workbookViewId="0"/>
  </sheetViews>
  <sheetFormatPr defaultColWidth="6.7109375" defaultRowHeight="11.25" customHeight="1" x14ac:dyDescent="0.2"/>
  <cols>
    <col min="1" max="1" width="52" style="11" customWidth="1"/>
    <col min="2" max="2" width="22.5703125" style="11" bestFit="1" customWidth="1"/>
    <col min="3" max="3" width="22" style="11" bestFit="1" customWidth="1"/>
    <col min="4" max="4" width="23" style="11" bestFit="1" customWidth="1"/>
    <col min="5" max="5" width="21.7109375" style="11" bestFit="1" customWidth="1"/>
    <col min="6" max="6" width="23.42578125" style="11" bestFit="1" customWidth="1"/>
    <col min="7" max="7" width="8.7109375" style="12" customWidth="1"/>
    <col min="8" max="8" width="8.7109375" style="11" customWidth="1"/>
    <col min="9" max="9" width="14" style="11" customWidth="1"/>
    <col min="10" max="10" width="24.140625" style="11" customWidth="1"/>
    <col min="11" max="16384" width="6.7109375" style="11"/>
  </cols>
  <sheetData>
    <row r="1" spans="1:10" ht="12.75" x14ac:dyDescent="0.2"/>
    <row r="2" spans="1:10" ht="25.5" customHeight="1" x14ac:dyDescent="0.35">
      <c r="A2" s="119" t="s">
        <v>85</v>
      </c>
    </row>
    <row r="3" spans="1:10" ht="15.75" customHeight="1" x14ac:dyDescent="0.25">
      <c r="A3" s="37" t="s">
        <v>86</v>
      </c>
    </row>
    <row r="4" spans="1:10" ht="15.75" customHeight="1" x14ac:dyDescent="0.25">
      <c r="A4" s="37" t="s">
        <v>87</v>
      </c>
    </row>
    <row r="5" spans="1:10" ht="15.75" customHeight="1" x14ac:dyDescent="0.25">
      <c r="A5" s="37" t="s">
        <v>88</v>
      </c>
    </row>
    <row r="6" spans="1:10" ht="15.75" x14ac:dyDescent="0.2">
      <c r="A6" s="98" t="s">
        <v>51</v>
      </c>
      <c r="B6" s="98"/>
      <c r="C6" s="98"/>
      <c r="D6" s="98"/>
      <c r="E6" s="98"/>
      <c r="F6" s="98"/>
      <c r="G6" s="95"/>
      <c r="H6" s="95"/>
      <c r="I6" s="95"/>
      <c r="J6" s="95"/>
    </row>
    <row r="7" spans="1:10" ht="12.75" x14ac:dyDescent="0.2">
      <c r="A7" s="40"/>
      <c r="B7" s="40"/>
      <c r="C7" s="40"/>
      <c r="D7" s="40"/>
      <c r="E7" s="40"/>
      <c r="F7" s="40"/>
      <c r="G7" s="40"/>
      <c r="H7" s="40"/>
      <c r="I7" s="40"/>
      <c r="J7" s="40"/>
    </row>
    <row r="8" spans="1:10" s="14" customFormat="1" ht="15.75" customHeight="1" x14ac:dyDescent="0.25">
      <c r="A8" s="120" t="s">
        <v>85</v>
      </c>
      <c r="B8" s="96"/>
      <c r="C8" s="96"/>
      <c r="D8" s="96"/>
      <c r="E8" s="96"/>
      <c r="F8" s="96"/>
      <c r="G8" s="96"/>
      <c r="H8" s="96"/>
      <c r="I8" s="96"/>
      <c r="J8" s="96"/>
    </row>
    <row r="9" spans="1:10" ht="12.75" x14ac:dyDescent="0.2">
      <c r="A9" s="96" t="s">
        <v>1</v>
      </c>
      <c r="B9" s="96"/>
      <c r="C9" s="96"/>
      <c r="D9" s="96"/>
      <c r="E9" s="96"/>
      <c r="F9" s="96"/>
      <c r="G9" s="96"/>
      <c r="H9" s="96"/>
      <c r="I9" s="96"/>
      <c r="J9" s="96"/>
    </row>
    <row r="10" spans="1:10" ht="25.5" x14ac:dyDescent="0.2">
      <c r="A10" s="97" t="s">
        <v>25</v>
      </c>
      <c r="B10" s="97"/>
      <c r="C10" s="97"/>
      <c r="D10" s="97"/>
      <c r="E10" s="97"/>
      <c r="F10" s="97"/>
      <c r="G10" s="97"/>
      <c r="H10" s="97"/>
      <c r="I10" s="97"/>
      <c r="J10" s="97"/>
    </row>
    <row r="11" spans="1:10" ht="12.75" x14ac:dyDescent="0.2">
      <c r="A11" s="150" t="s">
        <v>2</v>
      </c>
      <c r="B11" s="150"/>
      <c r="C11" s="150"/>
      <c r="D11" s="150"/>
      <c r="E11" s="150"/>
      <c r="F11" s="150"/>
      <c r="G11" s="150"/>
      <c r="H11" s="150"/>
      <c r="I11" s="150"/>
      <c r="J11" s="150"/>
    </row>
    <row r="12" spans="1:10" ht="12.75" customHeight="1" x14ac:dyDescent="0.2">
      <c r="A12" s="121" t="s">
        <v>89</v>
      </c>
      <c r="B12" s="111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90"/>
      <c r="D12" s="90"/>
      <c r="E12" s="90"/>
      <c r="F12" s="90"/>
      <c r="G12" s="90"/>
      <c r="H12" s="90"/>
      <c r="I12" s="90"/>
      <c r="J12" s="90"/>
    </row>
    <row r="13" spans="1:10" ht="12.75" hidden="1" x14ac:dyDescent="0.2">
      <c r="A13" s="150"/>
      <c r="B13" s="150"/>
      <c r="C13" s="150"/>
      <c r="D13" s="150"/>
      <c r="E13" s="150"/>
      <c r="F13" s="150"/>
      <c r="G13" s="150"/>
      <c r="H13" s="150"/>
      <c r="I13" s="150"/>
      <c r="J13" s="150"/>
    </row>
    <row r="14" spans="1:10" ht="12.75" hidden="1" x14ac:dyDescent="0.2">
      <c r="A14" s="150"/>
      <c r="B14" s="150"/>
      <c r="C14" s="150"/>
      <c r="D14" s="150"/>
      <c r="E14" s="150"/>
      <c r="F14" s="150"/>
      <c r="G14" s="150"/>
      <c r="H14" s="150"/>
      <c r="I14" s="150"/>
      <c r="J14" s="150"/>
    </row>
    <row r="15" spans="1:10" ht="12.75" x14ac:dyDescent="0.2">
      <c r="A15" s="16"/>
      <c r="B15" s="152"/>
      <c r="C15" s="152"/>
      <c r="D15" s="16"/>
      <c r="E15" s="16"/>
      <c r="F15" s="152"/>
      <c r="G15" s="152"/>
      <c r="H15" s="152"/>
      <c r="I15" s="152"/>
      <c r="J15" s="16"/>
    </row>
    <row r="16" spans="1:10" ht="12.75" x14ac:dyDescent="0.2">
      <c r="A16" s="36" t="s">
        <v>52</v>
      </c>
      <c r="B16" s="40"/>
      <c r="C16" s="40"/>
      <c r="D16" s="41" t="s">
        <v>59</v>
      </c>
      <c r="E16" s="15"/>
      <c r="G16" s="11"/>
    </row>
    <row r="17" spans="1:9" ht="14.25" customHeight="1" x14ac:dyDescent="0.2">
      <c r="A17" s="153" t="s">
        <v>4</v>
      </c>
      <c r="B17" s="64" t="s">
        <v>29</v>
      </c>
      <c r="C17" s="73" t="s">
        <v>3</v>
      </c>
      <c r="D17" s="74" t="s">
        <v>65</v>
      </c>
      <c r="E17" s="151"/>
      <c r="G17" s="11"/>
    </row>
    <row r="18" spans="1:9" s="12" customFormat="1" ht="12.75" customHeight="1" x14ac:dyDescent="0.2">
      <c r="A18" s="153"/>
      <c r="B18" s="53" t="s">
        <v>6</v>
      </c>
      <c r="C18" s="66" t="s">
        <v>7</v>
      </c>
      <c r="D18" s="75" t="s">
        <v>45</v>
      </c>
      <c r="E18" s="151"/>
    </row>
    <row r="19" spans="1:9" ht="15.75" x14ac:dyDescent="0.2">
      <c r="A19" s="42" t="s">
        <v>66</v>
      </c>
      <c r="B19" s="105">
        <v>15282108.76</v>
      </c>
      <c r="C19" s="104">
        <v>448485.81</v>
      </c>
      <c r="D19" s="108">
        <f>B19-C19</f>
        <v>14833622.949999999</v>
      </c>
      <c r="E19" s="12"/>
      <c r="F19" s="12"/>
      <c r="H19" s="12"/>
    </row>
    <row r="20" spans="1:9" ht="12.75" x14ac:dyDescent="0.2">
      <c r="A20" s="40"/>
      <c r="B20" s="40"/>
      <c r="C20" s="40"/>
      <c r="D20" s="40"/>
      <c r="E20" s="40"/>
      <c r="F20" s="40"/>
      <c r="G20" s="40"/>
      <c r="H20" s="40"/>
      <c r="I20" s="15"/>
    </row>
    <row r="21" spans="1:9" ht="12.75" customHeight="1" x14ac:dyDescent="0.2">
      <c r="A21" s="52"/>
      <c r="B21" s="62" t="s">
        <v>61</v>
      </c>
      <c r="C21" s="62" t="s">
        <v>62</v>
      </c>
      <c r="D21" s="62" t="s">
        <v>53</v>
      </c>
      <c r="G21" s="11"/>
    </row>
    <row r="22" spans="1:9" ht="12.75" x14ac:dyDescent="0.2">
      <c r="A22" s="44" t="s">
        <v>14</v>
      </c>
      <c r="B22" s="63" t="s">
        <v>5</v>
      </c>
      <c r="C22" s="63" t="s">
        <v>63</v>
      </c>
      <c r="D22" s="63"/>
      <c r="G22" s="11"/>
    </row>
    <row r="23" spans="1:9" ht="12.75" x14ac:dyDescent="0.2">
      <c r="A23" s="43"/>
      <c r="B23" s="65" t="s">
        <v>16</v>
      </c>
      <c r="C23" s="66" t="s">
        <v>17</v>
      </c>
      <c r="D23" s="65" t="s">
        <v>64</v>
      </c>
      <c r="G23" s="11"/>
    </row>
    <row r="24" spans="1:9" ht="12.75" x14ac:dyDescent="0.2">
      <c r="A24" s="42" t="s">
        <v>19</v>
      </c>
      <c r="B24" s="102">
        <f>B25+B26+B27</f>
        <v>199102359.76999998</v>
      </c>
      <c r="C24" s="106">
        <f>C25+C26+C27</f>
        <v>149883126.35999998</v>
      </c>
      <c r="D24" s="102">
        <f t="shared" ref="D24:D29" si="0">B24-C24</f>
        <v>49219233.409999996</v>
      </c>
      <c r="G24" s="11"/>
    </row>
    <row r="25" spans="1:9" ht="12.75" x14ac:dyDescent="0.2">
      <c r="A25" s="42" t="s">
        <v>31</v>
      </c>
      <c r="B25" s="102">
        <v>189033759.66999999</v>
      </c>
      <c r="C25" s="106">
        <v>142537906.22</v>
      </c>
      <c r="D25" s="102">
        <f t="shared" si="0"/>
        <v>46495853.449999988</v>
      </c>
      <c r="G25" s="11"/>
    </row>
    <row r="26" spans="1:9" ht="12.75" x14ac:dyDescent="0.2">
      <c r="A26" s="42" t="s">
        <v>32</v>
      </c>
      <c r="B26" s="102"/>
      <c r="C26" s="106"/>
      <c r="D26" s="102">
        <f t="shared" si="0"/>
        <v>0</v>
      </c>
      <c r="G26" s="11"/>
    </row>
    <row r="27" spans="1:9" ht="12.75" x14ac:dyDescent="0.2">
      <c r="A27" s="42" t="s">
        <v>33</v>
      </c>
      <c r="B27" s="102">
        <v>10068600.1</v>
      </c>
      <c r="C27" s="106">
        <v>7345220.1399999997</v>
      </c>
      <c r="D27" s="102">
        <f t="shared" si="0"/>
        <v>2723379.96</v>
      </c>
      <c r="G27" s="11"/>
    </row>
    <row r="28" spans="1:9" ht="12.75" x14ac:dyDescent="0.2">
      <c r="A28" s="42" t="s">
        <v>46</v>
      </c>
      <c r="B28" s="102"/>
      <c r="C28" s="106"/>
      <c r="D28" s="102">
        <f t="shared" si="0"/>
        <v>0</v>
      </c>
      <c r="G28" s="11"/>
    </row>
    <row r="29" spans="1:9" ht="12" customHeight="1" x14ac:dyDescent="0.2">
      <c r="A29" s="42" t="s">
        <v>78</v>
      </c>
      <c r="B29" s="107"/>
      <c r="C29" s="106"/>
      <c r="D29" s="102">
        <f t="shared" si="0"/>
        <v>0</v>
      </c>
      <c r="G29" s="11"/>
    </row>
    <row r="30" spans="1:9" ht="12.75" x14ac:dyDescent="0.2">
      <c r="A30" s="42" t="s">
        <v>26</v>
      </c>
      <c r="B30" s="102">
        <f>B24-B28-B29</f>
        <v>199102359.76999998</v>
      </c>
      <c r="C30" s="102">
        <f>C24-C28-C29</f>
        <v>149883126.35999998</v>
      </c>
      <c r="D30" s="102">
        <f>D24-D28-D29</f>
        <v>49219233.409999996</v>
      </c>
      <c r="G30" s="11"/>
    </row>
    <row r="31" spans="1:9" ht="12.75" x14ac:dyDescent="0.2">
      <c r="A31" s="45" t="s">
        <v>47</v>
      </c>
      <c r="B31" s="122">
        <f>B19-B30</f>
        <v>-183820251.00999999</v>
      </c>
      <c r="C31" s="122">
        <f>C19-C30</f>
        <v>-149434640.54999998</v>
      </c>
      <c r="D31" s="123">
        <f>D30-D19</f>
        <v>34385610.459999993</v>
      </c>
      <c r="G31" s="11"/>
    </row>
    <row r="32" spans="1:9" ht="12.75" x14ac:dyDescent="0.2">
      <c r="A32" s="46" t="s">
        <v>48</v>
      </c>
      <c r="B32" s="93"/>
      <c r="C32" s="93"/>
      <c r="D32" s="94"/>
      <c r="E32" s="103"/>
      <c r="F32" s="12"/>
      <c r="G32" s="11"/>
    </row>
    <row r="33" spans="1:10" ht="12.75" customHeight="1" x14ac:dyDescent="0.2">
      <c r="A33" s="145" t="s">
        <v>96</v>
      </c>
      <c r="B33" s="146"/>
      <c r="C33" s="146"/>
      <c r="D33" s="146"/>
      <c r="E33" s="147"/>
      <c r="F33" s="147"/>
      <c r="G33" s="36"/>
      <c r="H33" s="36"/>
      <c r="I33" s="36"/>
      <c r="J33" s="36"/>
    </row>
    <row r="34" spans="1:10" ht="12.75" x14ac:dyDescent="0.2">
      <c r="A34" s="148" t="s">
        <v>49</v>
      </c>
      <c r="B34" s="148"/>
      <c r="C34" s="148"/>
      <c r="D34" s="148"/>
      <c r="E34" s="148"/>
      <c r="F34" s="148"/>
      <c r="G34" s="90"/>
      <c r="H34" s="90"/>
      <c r="I34" s="90"/>
      <c r="J34" s="90"/>
    </row>
    <row r="35" spans="1:10" ht="15.75" customHeight="1" x14ac:dyDescent="0.2">
      <c r="A35" s="149" t="s">
        <v>67</v>
      </c>
      <c r="B35" s="149"/>
      <c r="C35" s="149"/>
      <c r="D35" s="149"/>
      <c r="E35" s="149"/>
      <c r="F35" s="149"/>
      <c r="G35" s="91"/>
      <c r="H35" s="91"/>
      <c r="I35" s="91"/>
      <c r="J35" s="91"/>
    </row>
    <row r="36" spans="1:10" ht="15.75" x14ac:dyDescent="0.2">
      <c r="A36" s="91"/>
      <c r="B36" s="91"/>
      <c r="C36" s="91"/>
      <c r="D36" s="91"/>
      <c r="E36" s="91"/>
      <c r="F36" s="91"/>
      <c r="G36" s="91"/>
      <c r="H36" s="91"/>
      <c r="I36" s="91"/>
      <c r="J36" s="91"/>
    </row>
    <row r="37" spans="1:10" ht="12.75" x14ac:dyDescent="0.2">
      <c r="A37" s="90"/>
      <c r="B37" s="90"/>
      <c r="C37" s="90"/>
      <c r="D37" s="90"/>
      <c r="E37" s="90"/>
      <c r="F37" s="90"/>
      <c r="G37" s="90"/>
      <c r="H37" s="90"/>
      <c r="I37" s="90"/>
      <c r="J37" s="90"/>
    </row>
    <row r="38" spans="1:10" ht="12.75" x14ac:dyDescent="0.2">
      <c r="A38" s="140"/>
      <c r="B38" s="140"/>
      <c r="C38" s="138"/>
      <c r="D38" s="138"/>
      <c r="E38" s="137"/>
      <c r="F38" s="137"/>
    </row>
    <row r="39" spans="1:10" ht="11.25" customHeight="1" x14ac:dyDescent="0.2">
      <c r="A39" s="137"/>
      <c r="B39" s="137"/>
      <c r="C39" s="138"/>
      <c r="D39" s="138"/>
      <c r="E39" s="137"/>
      <c r="F39" s="137"/>
    </row>
    <row r="40" spans="1:10" ht="12.75" x14ac:dyDescent="0.2">
      <c r="C40" s="139"/>
      <c r="D40" s="139"/>
      <c r="E40" s="135"/>
      <c r="F40" s="135"/>
      <c r="G40" s="135"/>
    </row>
    <row r="41" spans="1:10" ht="12.75" x14ac:dyDescent="0.2">
      <c r="A41" s="140"/>
      <c r="B41" s="141"/>
      <c r="C41" s="138"/>
      <c r="D41" s="142"/>
      <c r="E41" s="143"/>
      <c r="F41" s="144"/>
    </row>
    <row r="42" spans="1:10" ht="12.75" x14ac:dyDescent="0.2">
      <c r="A42" s="140" t="s">
        <v>90</v>
      </c>
      <c r="B42" s="140"/>
      <c r="C42" s="138" t="s">
        <v>92</v>
      </c>
      <c r="D42" s="138"/>
      <c r="E42" s="137" t="s">
        <v>94</v>
      </c>
      <c r="F42" s="137"/>
    </row>
    <row r="43" spans="1:10" ht="11.25" customHeight="1" x14ac:dyDescent="0.2">
      <c r="A43" s="137" t="s">
        <v>91</v>
      </c>
      <c r="B43" s="137"/>
      <c r="C43" s="138" t="s">
        <v>93</v>
      </c>
      <c r="D43" s="138"/>
      <c r="E43" s="137" t="s">
        <v>95</v>
      </c>
      <c r="F43" s="137"/>
    </row>
    <row r="44" spans="1:10" ht="12.75" x14ac:dyDescent="0.2">
      <c r="C44" s="139" t="s">
        <v>100</v>
      </c>
      <c r="D44" s="139"/>
      <c r="E44" s="135" t="s">
        <v>99</v>
      </c>
      <c r="F44" s="135"/>
      <c r="G44" s="135"/>
    </row>
  </sheetData>
  <mergeCells count="29">
    <mergeCell ref="A11:J11"/>
    <mergeCell ref="A13:J13"/>
    <mergeCell ref="A14:J14"/>
    <mergeCell ref="E17:E18"/>
    <mergeCell ref="B15:C15"/>
    <mergeCell ref="F15:I15"/>
    <mergeCell ref="A17:A18"/>
    <mergeCell ref="A33:F33"/>
    <mergeCell ref="A34:F34"/>
    <mergeCell ref="A35:F35"/>
    <mergeCell ref="A38:B38"/>
    <mergeCell ref="C38:D38"/>
    <mergeCell ref="E38:F38"/>
    <mergeCell ref="A41:B41"/>
    <mergeCell ref="A42:B42"/>
    <mergeCell ref="C41:D41"/>
    <mergeCell ref="C42:D42"/>
    <mergeCell ref="E41:F41"/>
    <mergeCell ref="E42:F42"/>
    <mergeCell ref="A39:B39"/>
    <mergeCell ref="C39:D39"/>
    <mergeCell ref="E39:F39"/>
    <mergeCell ref="C40:D40"/>
    <mergeCell ref="E40:G40"/>
    <mergeCell ref="A43:B43"/>
    <mergeCell ref="C43:D43"/>
    <mergeCell ref="E43:F43"/>
    <mergeCell ref="C44:D44"/>
    <mergeCell ref="E44:G44"/>
  </mergeCells>
  <printOptions horizontalCentered="1"/>
  <pageMargins left="0.59055118110236227" right="0.47244094488188981" top="0.59055118110236227" bottom="0.39370078740157483" header="0" footer="0.19685039370078741"/>
  <pageSetup paperSize="9" scale="61" orientation="landscape" r:id="rId1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E191"/>
  <sheetViews>
    <sheetView showGridLines="0" zoomScale="85" zoomScaleNormal="85" workbookViewId="0"/>
  </sheetViews>
  <sheetFormatPr defaultColWidth="7.85546875" defaultRowHeight="11.25" customHeight="1" x14ac:dyDescent="0.2"/>
  <cols>
    <col min="1" max="1" width="24.5703125" style="1" customWidth="1"/>
    <col min="2" max="5" width="26.28515625" style="1" customWidth="1"/>
    <col min="6" max="16384" width="7.85546875" style="1"/>
  </cols>
  <sheetData>
    <row r="1" spans="1:5" s="5" customFormat="1" ht="12.75" x14ac:dyDescent="0.2"/>
    <row r="2" spans="1:5" s="5" customFormat="1" ht="25.5" customHeight="1" x14ac:dyDescent="0.35">
      <c r="A2" s="118" t="s">
        <v>85</v>
      </c>
    </row>
    <row r="3" spans="1:5" s="5" customFormat="1" ht="15.75" customHeight="1" x14ac:dyDescent="0.25">
      <c r="A3" s="9" t="s">
        <v>86</v>
      </c>
    </row>
    <row r="4" spans="1:5" s="5" customFormat="1" ht="15.75" customHeight="1" x14ac:dyDescent="0.25">
      <c r="A4" s="9" t="s">
        <v>87</v>
      </c>
    </row>
    <row r="5" spans="1:5" s="5" customFormat="1" ht="15.75" customHeight="1" x14ac:dyDescent="0.25">
      <c r="A5" s="9" t="s">
        <v>88</v>
      </c>
    </row>
    <row r="6" spans="1:5" s="5" customFormat="1" ht="15.75" x14ac:dyDescent="0.25">
      <c r="A6" s="6" t="s">
        <v>56</v>
      </c>
      <c r="B6" s="2"/>
      <c r="C6" s="2"/>
      <c r="D6" s="1"/>
      <c r="E6" s="1"/>
    </row>
    <row r="7" spans="1:5" s="5" customFormat="1" ht="12.75" x14ac:dyDescent="0.2"/>
    <row r="8" spans="1:5" ht="12.75" x14ac:dyDescent="0.2">
      <c r="A8" s="3" t="s">
        <v>85</v>
      </c>
      <c r="B8" s="57"/>
      <c r="C8" s="57"/>
      <c r="D8" s="57"/>
      <c r="E8" s="57"/>
    </row>
    <row r="9" spans="1:5" ht="12.75" x14ac:dyDescent="0.2">
      <c r="A9" s="57" t="s">
        <v>1</v>
      </c>
      <c r="B9" s="57"/>
      <c r="C9" s="57"/>
      <c r="D9" s="57"/>
      <c r="E9" s="57"/>
    </row>
    <row r="10" spans="1:5" ht="12.75" x14ac:dyDescent="0.2">
      <c r="A10" s="56" t="s">
        <v>11</v>
      </c>
      <c r="B10" s="56"/>
      <c r="C10" s="56"/>
      <c r="D10" s="56"/>
      <c r="E10" s="56"/>
    </row>
    <row r="11" spans="1:5" ht="12.75" x14ac:dyDescent="0.2">
      <c r="A11" s="131" t="s">
        <v>21</v>
      </c>
      <c r="B11" s="131"/>
      <c r="C11" s="131"/>
      <c r="D11" s="131"/>
      <c r="E11" s="131"/>
    </row>
    <row r="12" spans="1:5" ht="12.75" x14ac:dyDescent="0.2">
      <c r="A12" s="1" t="s">
        <v>89</v>
      </c>
      <c r="B12" s="109"/>
      <c r="C12" s="5"/>
      <c r="D12" s="5"/>
      <c r="E12" s="5"/>
    </row>
    <row r="13" spans="1:5" ht="12.75" hidden="1" x14ac:dyDescent="0.2">
      <c r="A13" s="131"/>
      <c r="B13" s="131"/>
      <c r="C13" s="131"/>
      <c r="D13" s="131"/>
      <c r="E13" s="131"/>
    </row>
    <row r="14" spans="1:5" ht="12.75" hidden="1" x14ac:dyDescent="0.2">
      <c r="A14" s="131"/>
      <c r="B14" s="131"/>
      <c r="C14" s="131"/>
      <c r="D14" s="131"/>
      <c r="E14" s="131"/>
    </row>
    <row r="15" spans="1:5" ht="12.75" x14ac:dyDescent="0.2">
      <c r="A15" s="5"/>
      <c r="B15" s="5"/>
      <c r="C15" s="5"/>
      <c r="D15" s="5"/>
      <c r="E15" s="5"/>
    </row>
    <row r="16" spans="1:5" ht="12.75" x14ac:dyDescent="0.2">
      <c r="A16" s="5" t="s">
        <v>55</v>
      </c>
      <c r="B16" s="5"/>
      <c r="C16" s="5"/>
      <c r="D16" s="7"/>
      <c r="E16" s="87" t="s">
        <v>59</v>
      </c>
    </row>
    <row r="17" spans="1:5" ht="12.75" x14ac:dyDescent="0.2">
      <c r="A17" s="133" t="s">
        <v>76</v>
      </c>
      <c r="B17" s="155"/>
      <c r="C17" s="155"/>
      <c r="D17" s="155"/>
      <c r="E17" s="134"/>
    </row>
    <row r="18" spans="1:5" ht="15" customHeight="1" x14ac:dyDescent="0.2">
      <c r="A18" s="61" t="s">
        <v>27</v>
      </c>
      <c r="B18" s="68" t="s">
        <v>38</v>
      </c>
      <c r="C18" s="68" t="s">
        <v>14</v>
      </c>
      <c r="D18" s="68" t="s">
        <v>40</v>
      </c>
      <c r="E18" s="58" t="s">
        <v>9</v>
      </c>
    </row>
    <row r="19" spans="1:5" ht="15" customHeight="1" x14ac:dyDescent="0.2">
      <c r="A19" s="76"/>
      <c r="B19" s="67" t="s">
        <v>39</v>
      </c>
      <c r="C19" s="67" t="s">
        <v>39</v>
      </c>
      <c r="D19" s="67" t="s">
        <v>41</v>
      </c>
      <c r="E19" s="59" t="s">
        <v>10</v>
      </c>
    </row>
    <row r="20" spans="1:5" ht="19.5" customHeight="1" x14ac:dyDescent="0.2">
      <c r="A20" s="76"/>
      <c r="B20" s="67" t="s">
        <v>6</v>
      </c>
      <c r="C20" s="67" t="s">
        <v>7</v>
      </c>
      <c r="D20" s="67" t="s">
        <v>42</v>
      </c>
      <c r="E20" s="112" t="s">
        <v>43</v>
      </c>
    </row>
    <row r="21" spans="1:5" ht="11.25" customHeight="1" x14ac:dyDescent="0.2">
      <c r="A21" s="115">
        <v>2018</v>
      </c>
      <c r="B21" s="114"/>
      <c r="C21" s="100"/>
      <c r="D21" s="78">
        <v>0</v>
      </c>
      <c r="E21" s="114">
        <v>1226782731.8499999</v>
      </c>
    </row>
    <row r="22" spans="1:5" ht="11.25" customHeight="1" x14ac:dyDescent="0.2">
      <c r="A22" s="116">
        <v>2019</v>
      </c>
      <c r="B22" s="89">
        <v>148685377.63999999</v>
      </c>
      <c r="C22" s="79">
        <v>63279342.5</v>
      </c>
      <c r="D22" s="80">
        <f>SUM(B22-C22)</f>
        <v>85406035.139999986</v>
      </c>
      <c r="E22" s="89">
        <f t="shared" ref="E22:E85" si="0">SUM(E21+D22)</f>
        <v>1312188766.9899998</v>
      </c>
    </row>
    <row r="23" spans="1:5" ht="11.25" customHeight="1" x14ac:dyDescent="0.2">
      <c r="A23" s="116">
        <v>2020</v>
      </c>
      <c r="B23" s="89">
        <v>152853607.28490001</v>
      </c>
      <c r="C23" s="79">
        <v>70291324.099999994</v>
      </c>
      <c r="D23" s="80">
        <f t="shared" ref="D23:D41" si="1">SUM(B23-C23)</f>
        <v>82562283.184900016</v>
      </c>
      <c r="E23" s="89">
        <f t="shared" si="0"/>
        <v>1394751050.1748998</v>
      </c>
    </row>
    <row r="24" spans="1:5" ht="11.25" customHeight="1" x14ac:dyDescent="0.2">
      <c r="A24" s="116">
        <v>2021</v>
      </c>
      <c r="B24" s="89">
        <v>156578267.34999999</v>
      </c>
      <c r="C24" s="79">
        <v>78387895.700000003</v>
      </c>
      <c r="D24" s="80">
        <f t="shared" si="1"/>
        <v>78190371.649999991</v>
      </c>
      <c r="E24" s="89">
        <f t="shared" si="0"/>
        <v>1472941421.8248999</v>
      </c>
    </row>
    <row r="25" spans="1:5" ht="11.25" customHeight="1" x14ac:dyDescent="0.2">
      <c r="A25" s="116">
        <v>2022</v>
      </c>
      <c r="B25" s="89">
        <v>160123868.61489999</v>
      </c>
      <c r="C25" s="79">
        <v>86425141.379999995</v>
      </c>
      <c r="D25" s="80">
        <f t="shared" si="1"/>
        <v>73698727.234899998</v>
      </c>
      <c r="E25" s="89">
        <f t="shared" si="0"/>
        <v>1546640149.0597999</v>
      </c>
    </row>
    <row r="26" spans="1:5" ht="11.25" customHeight="1" x14ac:dyDescent="0.2">
      <c r="A26" s="116">
        <v>2023</v>
      </c>
      <c r="B26" s="89">
        <v>163006638.11000001</v>
      </c>
      <c r="C26" s="79">
        <v>94793238.510000005</v>
      </c>
      <c r="D26" s="80">
        <f t="shared" si="1"/>
        <v>68213399.600000009</v>
      </c>
      <c r="E26" s="89">
        <f t="shared" si="0"/>
        <v>1614853548.6597998</v>
      </c>
    </row>
    <row r="27" spans="1:5" ht="11.25" customHeight="1" x14ac:dyDescent="0.2">
      <c r="A27" s="116">
        <v>2024</v>
      </c>
      <c r="B27" s="89">
        <v>165675298.81999999</v>
      </c>
      <c r="C27" s="79">
        <v>102433273.5</v>
      </c>
      <c r="D27" s="80">
        <f t="shared" si="1"/>
        <v>63242025.319999993</v>
      </c>
      <c r="E27" s="89">
        <f t="shared" si="0"/>
        <v>1678095573.9797997</v>
      </c>
    </row>
    <row r="28" spans="1:5" ht="11.25" customHeight="1" x14ac:dyDescent="0.2">
      <c r="A28" s="116">
        <v>2025</v>
      </c>
      <c r="B28" s="89">
        <v>167571150.28</v>
      </c>
      <c r="C28" s="79">
        <v>111393697.27</v>
      </c>
      <c r="D28" s="80">
        <f t="shared" si="1"/>
        <v>56177453.010000005</v>
      </c>
      <c r="E28" s="89">
        <f t="shared" si="0"/>
        <v>1734273026.9897997</v>
      </c>
    </row>
    <row r="29" spans="1:5" ht="11.25" customHeight="1" x14ac:dyDescent="0.2">
      <c r="A29" s="116">
        <v>2026</v>
      </c>
      <c r="B29" s="89">
        <v>168981029.13999999</v>
      </c>
      <c r="C29" s="79">
        <v>120761561.7349</v>
      </c>
      <c r="D29" s="80">
        <f t="shared" si="1"/>
        <v>48219467.405099988</v>
      </c>
      <c r="E29" s="89">
        <f t="shared" si="0"/>
        <v>1782492494.3948998</v>
      </c>
    </row>
    <row r="30" spans="1:5" ht="11.25" customHeight="1" x14ac:dyDescent="0.2">
      <c r="A30" s="116">
        <v>2027</v>
      </c>
      <c r="B30" s="89">
        <v>169538758.02000001</v>
      </c>
      <c r="C30" s="79">
        <v>130433187.26000001</v>
      </c>
      <c r="D30" s="80">
        <f t="shared" si="1"/>
        <v>39105570.760000005</v>
      </c>
      <c r="E30" s="89">
        <f t="shared" si="0"/>
        <v>1821598065.1548998</v>
      </c>
    </row>
    <row r="31" spans="1:5" ht="11.25" customHeight="1" x14ac:dyDescent="0.2">
      <c r="A31" s="116">
        <v>2028</v>
      </c>
      <c r="B31" s="89">
        <v>169689490.63</v>
      </c>
      <c r="C31" s="79">
        <v>140148061.50999999</v>
      </c>
      <c r="D31" s="80">
        <f t="shared" si="1"/>
        <v>29541429.120000005</v>
      </c>
      <c r="E31" s="89">
        <f t="shared" si="0"/>
        <v>1851139494.2749</v>
      </c>
    </row>
    <row r="32" spans="1:5" ht="11.25" customHeight="1" x14ac:dyDescent="0.2">
      <c r="A32" s="116">
        <v>2029</v>
      </c>
      <c r="B32" s="89">
        <v>168832554.19999999</v>
      </c>
      <c r="C32" s="79">
        <v>149649906.71000001</v>
      </c>
      <c r="D32" s="80">
        <f t="shared" si="1"/>
        <v>19182647.48999998</v>
      </c>
      <c r="E32" s="89">
        <f t="shared" si="0"/>
        <v>1870322141.7649</v>
      </c>
    </row>
    <row r="33" spans="1:5" ht="11.25" customHeight="1" x14ac:dyDescent="0.2">
      <c r="A33" s="116">
        <v>2030</v>
      </c>
      <c r="B33" s="89">
        <v>167985850.25</v>
      </c>
      <c r="C33" s="79">
        <v>155849884.16999999</v>
      </c>
      <c r="D33" s="80">
        <f t="shared" si="1"/>
        <v>12135966.080000013</v>
      </c>
      <c r="E33" s="89">
        <f t="shared" si="0"/>
        <v>1882458107.8448999</v>
      </c>
    </row>
    <row r="34" spans="1:5" ht="11.25" customHeight="1" x14ac:dyDescent="0.2">
      <c r="A34" s="116">
        <v>2031</v>
      </c>
      <c r="B34" s="89">
        <v>166252847.50999999</v>
      </c>
      <c r="C34" s="79">
        <v>162999779.66</v>
      </c>
      <c r="D34" s="80">
        <f t="shared" si="1"/>
        <v>3253067.849999994</v>
      </c>
      <c r="E34" s="89">
        <f t="shared" si="0"/>
        <v>1885711175.6948998</v>
      </c>
    </row>
    <row r="35" spans="1:5" ht="11.25" customHeight="1" x14ac:dyDescent="0.2">
      <c r="A35" s="116">
        <v>2032</v>
      </c>
      <c r="B35" s="89">
        <v>164103759.36000001</v>
      </c>
      <c r="C35" s="79">
        <v>168484374.97</v>
      </c>
      <c r="D35" s="80">
        <f t="shared" si="1"/>
        <v>-4380615.6099999845</v>
      </c>
      <c r="E35" s="89">
        <f t="shared" si="0"/>
        <v>1881330560.0848999</v>
      </c>
    </row>
    <row r="36" spans="1:5" ht="11.25" customHeight="1" x14ac:dyDescent="0.2">
      <c r="A36" s="116">
        <v>2033</v>
      </c>
      <c r="B36" s="89">
        <v>161782881.5</v>
      </c>
      <c r="C36" s="79">
        <v>171938210.93000001</v>
      </c>
      <c r="D36" s="80">
        <f t="shared" si="1"/>
        <v>-10155329.430000007</v>
      </c>
      <c r="E36" s="89">
        <f t="shared" si="0"/>
        <v>1871175230.6548998</v>
      </c>
    </row>
    <row r="37" spans="1:5" ht="11.25" customHeight="1" x14ac:dyDescent="0.2">
      <c r="A37" s="116">
        <v>2034</v>
      </c>
      <c r="B37" s="89">
        <v>159230894.49489999</v>
      </c>
      <c r="C37" s="79">
        <v>174735493.59</v>
      </c>
      <c r="D37" s="80">
        <f t="shared" si="1"/>
        <v>-15504599.095100015</v>
      </c>
      <c r="E37" s="89">
        <f t="shared" si="0"/>
        <v>1855670631.5597999</v>
      </c>
    </row>
    <row r="38" spans="1:5" ht="11.25" customHeight="1" x14ac:dyDescent="0.2">
      <c r="A38" s="116">
        <v>2035</v>
      </c>
      <c r="B38" s="89">
        <v>156157101.09999999</v>
      </c>
      <c r="C38" s="79">
        <v>177536269.55489999</v>
      </c>
      <c r="D38" s="80">
        <f t="shared" si="1"/>
        <v>-21379168.454899997</v>
      </c>
      <c r="E38" s="89">
        <f t="shared" si="0"/>
        <v>1834291463.1048999</v>
      </c>
    </row>
    <row r="39" spans="1:5" ht="11.25" customHeight="1" x14ac:dyDescent="0.2">
      <c r="A39" s="116">
        <v>2036</v>
      </c>
      <c r="B39" s="89">
        <v>152527117.06999999</v>
      </c>
      <c r="C39" s="79">
        <v>180226228.81</v>
      </c>
      <c r="D39" s="80">
        <f t="shared" si="1"/>
        <v>-27699111.74000001</v>
      </c>
      <c r="E39" s="89">
        <f t="shared" si="0"/>
        <v>1806592351.3648999</v>
      </c>
    </row>
    <row r="40" spans="1:5" ht="11.25" customHeight="1" x14ac:dyDescent="0.2">
      <c r="A40" s="116">
        <v>2037</v>
      </c>
      <c r="B40" s="89">
        <v>148639336.66</v>
      </c>
      <c r="C40" s="79">
        <v>182033993.87</v>
      </c>
      <c r="D40" s="80">
        <f t="shared" si="1"/>
        <v>-33394657.210000008</v>
      </c>
      <c r="E40" s="89">
        <f t="shared" si="0"/>
        <v>1773197694.1548998</v>
      </c>
    </row>
    <row r="41" spans="1:5" ht="11.25" customHeight="1" x14ac:dyDescent="0.2">
      <c r="A41" s="116">
        <v>2038</v>
      </c>
      <c r="B41" s="89">
        <v>144627673.75</v>
      </c>
      <c r="C41" s="79">
        <v>182996266.62</v>
      </c>
      <c r="D41" s="80">
        <f t="shared" si="1"/>
        <v>-38368592.870000005</v>
      </c>
      <c r="E41" s="89">
        <f t="shared" si="0"/>
        <v>1734829101.2848997</v>
      </c>
    </row>
    <row r="42" spans="1:5" ht="11.25" customHeight="1" x14ac:dyDescent="0.2">
      <c r="A42" s="116">
        <v>2039</v>
      </c>
      <c r="B42" s="89">
        <v>140156885.43489999</v>
      </c>
      <c r="C42" s="79">
        <v>183289813.88999999</v>
      </c>
      <c r="D42" s="80">
        <f>SUM(B42-C42)</f>
        <v>-43132928.4551</v>
      </c>
      <c r="E42" s="89">
        <f t="shared" si="0"/>
        <v>1691696172.8297997</v>
      </c>
    </row>
    <row r="43" spans="1:5" ht="11.25" customHeight="1" x14ac:dyDescent="0.2">
      <c r="A43" s="116">
        <v>2040</v>
      </c>
      <c r="B43" s="89">
        <v>135690470.71000001</v>
      </c>
      <c r="C43" s="79">
        <v>182158132.28490001</v>
      </c>
      <c r="D43" s="80">
        <f t="shared" ref="D43:D96" si="2">SUM(B43-C43)</f>
        <v>-46467661.574900001</v>
      </c>
      <c r="E43" s="89">
        <f t="shared" si="0"/>
        <v>1645228511.2548997</v>
      </c>
    </row>
    <row r="44" spans="1:5" ht="11.25" customHeight="1" x14ac:dyDescent="0.2">
      <c r="A44" s="116">
        <v>2041</v>
      </c>
      <c r="B44" s="89">
        <v>130850253.58</v>
      </c>
      <c r="C44" s="79">
        <v>180921142.55000001</v>
      </c>
      <c r="D44" s="80">
        <f t="shared" si="2"/>
        <v>-50070888.970000014</v>
      </c>
      <c r="E44" s="89">
        <f t="shared" si="0"/>
        <v>1595157622.2848997</v>
      </c>
    </row>
    <row r="45" spans="1:5" ht="11.25" customHeight="1" x14ac:dyDescent="0.2">
      <c r="A45" s="116">
        <v>2042</v>
      </c>
      <c r="B45" s="89">
        <v>125989601.23999999</v>
      </c>
      <c r="C45" s="79">
        <v>178648415.69999999</v>
      </c>
      <c r="D45" s="80">
        <f t="shared" si="2"/>
        <v>-52658814.459999993</v>
      </c>
      <c r="E45" s="89">
        <f t="shared" si="0"/>
        <v>1542498807.8248997</v>
      </c>
    </row>
    <row r="46" spans="1:5" ht="11.25" customHeight="1" x14ac:dyDescent="0.2">
      <c r="A46" s="116">
        <v>2043</v>
      </c>
      <c r="B46" s="89">
        <v>121025193.8249</v>
      </c>
      <c r="C46" s="79">
        <v>176094709.52000001</v>
      </c>
      <c r="D46" s="80">
        <f t="shared" si="2"/>
        <v>-55069515.695100009</v>
      </c>
      <c r="E46" s="89">
        <f t="shared" si="0"/>
        <v>1487429292.1297996</v>
      </c>
    </row>
    <row r="47" spans="1:5" ht="11.25" customHeight="1" x14ac:dyDescent="0.2">
      <c r="A47" s="116">
        <v>2044</v>
      </c>
      <c r="B47" s="89">
        <v>115722080.23</v>
      </c>
      <c r="C47" s="79">
        <v>173368469.02000001</v>
      </c>
      <c r="D47" s="80">
        <f t="shared" si="2"/>
        <v>-57646388.790000007</v>
      </c>
      <c r="E47" s="89">
        <f t="shared" si="0"/>
        <v>1429782903.3397996</v>
      </c>
    </row>
    <row r="48" spans="1:5" ht="11.25" customHeight="1" x14ac:dyDescent="0.2">
      <c r="A48" s="116">
        <v>2045</v>
      </c>
      <c r="B48" s="89">
        <v>110417457.12</v>
      </c>
      <c r="C48" s="79">
        <v>169855997.05000001</v>
      </c>
      <c r="D48" s="80">
        <f t="shared" si="2"/>
        <v>-59438539.930000007</v>
      </c>
      <c r="E48" s="89">
        <f t="shared" si="0"/>
        <v>1370344363.4097996</v>
      </c>
    </row>
    <row r="49" spans="1:5" ht="11.25" customHeight="1" x14ac:dyDescent="0.2">
      <c r="A49" s="116">
        <v>2046</v>
      </c>
      <c r="B49" s="89">
        <v>105215792.64</v>
      </c>
      <c r="C49" s="79">
        <v>165711714.81999999</v>
      </c>
      <c r="D49" s="80">
        <f t="shared" si="2"/>
        <v>-60495922.179999992</v>
      </c>
      <c r="E49" s="89">
        <f t="shared" si="0"/>
        <v>1309848441.2297995</v>
      </c>
    </row>
    <row r="50" spans="1:5" ht="11.25" customHeight="1" x14ac:dyDescent="0.2">
      <c r="A50" s="116">
        <v>2047</v>
      </c>
      <c r="B50" s="89">
        <v>99999062.459999993</v>
      </c>
      <c r="C50" s="79">
        <v>161181425.06</v>
      </c>
      <c r="D50" s="80">
        <f t="shared" si="2"/>
        <v>-61182362.600000009</v>
      </c>
      <c r="E50" s="89">
        <f t="shared" si="0"/>
        <v>1248666078.6297996</v>
      </c>
    </row>
    <row r="51" spans="1:5" ht="11.25" customHeight="1" x14ac:dyDescent="0.2">
      <c r="A51" s="116">
        <v>2048</v>
      </c>
      <c r="B51" s="89">
        <v>94716450.739999995</v>
      </c>
      <c r="C51" s="79">
        <v>156430295.30000001</v>
      </c>
      <c r="D51" s="80">
        <f t="shared" si="2"/>
        <v>-61713844.560000017</v>
      </c>
      <c r="E51" s="89">
        <f t="shared" si="0"/>
        <v>1186952234.0697997</v>
      </c>
    </row>
    <row r="52" spans="1:5" ht="11.25" customHeight="1" x14ac:dyDescent="0.2">
      <c r="A52" s="116">
        <v>2049</v>
      </c>
      <c r="B52" s="89">
        <v>89656714.930000007</v>
      </c>
      <c r="C52" s="79">
        <v>150936276.09</v>
      </c>
      <c r="D52" s="80">
        <f t="shared" si="2"/>
        <v>-61279561.159999996</v>
      </c>
      <c r="E52" s="89">
        <f t="shared" si="0"/>
        <v>1125672672.9097996</v>
      </c>
    </row>
    <row r="53" spans="1:5" ht="11.25" customHeight="1" x14ac:dyDescent="0.2">
      <c r="A53" s="116">
        <v>2050</v>
      </c>
      <c r="B53" s="89">
        <v>84663601.700000003</v>
      </c>
      <c r="C53" s="79">
        <v>145207963.46000001</v>
      </c>
      <c r="D53" s="80">
        <f t="shared" si="2"/>
        <v>-60544361.760000005</v>
      </c>
      <c r="E53" s="89">
        <f t="shared" si="0"/>
        <v>1065128311.1497996</v>
      </c>
    </row>
    <row r="54" spans="1:5" ht="11.25" customHeight="1" x14ac:dyDescent="0.2">
      <c r="A54" s="116">
        <v>2051</v>
      </c>
      <c r="B54" s="89">
        <v>79727871.049999997</v>
      </c>
      <c r="C54" s="79">
        <v>139320199.53</v>
      </c>
      <c r="D54" s="80">
        <f t="shared" si="2"/>
        <v>-59592328.480000004</v>
      </c>
      <c r="E54" s="89">
        <f t="shared" si="0"/>
        <v>1005535982.6697996</v>
      </c>
    </row>
    <row r="55" spans="1:5" ht="11.25" customHeight="1" x14ac:dyDescent="0.2">
      <c r="A55" s="116">
        <v>2052</v>
      </c>
      <c r="B55" s="89">
        <v>75041686.790000007</v>
      </c>
      <c r="C55" s="79">
        <v>132996479.59999999</v>
      </c>
      <c r="D55" s="80">
        <f t="shared" si="2"/>
        <v>-57954792.809999987</v>
      </c>
      <c r="E55" s="89">
        <f t="shared" si="0"/>
        <v>947581189.85979962</v>
      </c>
    </row>
    <row r="56" spans="1:5" ht="11.25" customHeight="1" x14ac:dyDescent="0.2">
      <c r="A56" s="116">
        <v>2053</v>
      </c>
      <c r="B56" s="89">
        <v>70528919.234899998</v>
      </c>
      <c r="C56" s="79">
        <v>126465344.48999999</v>
      </c>
      <c r="D56" s="80">
        <f t="shared" si="2"/>
        <v>-55936425.255099997</v>
      </c>
      <c r="E56" s="89">
        <f t="shared" si="0"/>
        <v>891644764.60469961</v>
      </c>
    </row>
    <row r="57" spans="1:5" ht="11.25" customHeight="1" x14ac:dyDescent="0.2">
      <c r="A57" s="116">
        <v>2054</v>
      </c>
      <c r="B57" s="89">
        <v>66115803.094899997</v>
      </c>
      <c r="C57" s="79">
        <v>119975394.78</v>
      </c>
      <c r="D57" s="80">
        <f t="shared" si="2"/>
        <v>-53859591.685100004</v>
      </c>
      <c r="E57" s="89">
        <f t="shared" si="0"/>
        <v>837785172.91959965</v>
      </c>
    </row>
    <row r="58" spans="1:5" ht="11.25" customHeight="1" x14ac:dyDescent="0.2">
      <c r="A58" s="116">
        <v>2055</v>
      </c>
      <c r="B58" s="89">
        <v>61982135.920000002</v>
      </c>
      <c r="C58" s="79">
        <v>113231775.9649</v>
      </c>
      <c r="D58" s="80">
        <f t="shared" si="2"/>
        <v>-51249640.0449</v>
      </c>
      <c r="E58" s="89">
        <f t="shared" si="0"/>
        <v>786535532.87469959</v>
      </c>
    </row>
    <row r="59" spans="1:5" ht="11.25" customHeight="1" x14ac:dyDescent="0.2">
      <c r="A59" s="116">
        <v>2056</v>
      </c>
      <c r="B59" s="89">
        <v>57975602.004900001</v>
      </c>
      <c r="C59" s="79">
        <v>106617917.45</v>
      </c>
      <c r="D59" s="80">
        <f t="shared" si="2"/>
        <v>-48642315.445100002</v>
      </c>
      <c r="E59" s="89">
        <f t="shared" si="0"/>
        <v>737893217.42959964</v>
      </c>
    </row>
    <row r="60" spans="1:5" ht="11.25" customHeight="1" x14ac:dyDescent="0.2">
      <c r="A60" s="116">
        <v>2057</v>
      </c>
      <c r="B60" s="89">
        <v>54197386.420000002</v>
      </c>
      <c r="C60" s="79">
        <v>99977607.434900001</v>
      </c>
      <c r="D60" s="80">
        <f t="shared" si="2"/>
        <v>-45780221.014899999</v>
      </c>
      <c r="E60" s="89">
        <f t="shared" si="0"/>
        <v>692112996.41469967</v>
      </c>
    </row>
    <row r="61" spans="1:5" ht="11.25" customHeight="1" x14ac:dyDescent="0.2">
      <c r="A61" s="116">
        <v>2058</v>
      </c>
      <c r="B61" s="89">
        <v>50658875.194899999</v>
      </c>
      <c r="C61" s="79">
        <v>93354842.724900007</v>
      </c>
      <c r="D61" s="80">
        <f t="shared" si="2"/>
        <v>-42695967.530000009</v>
      </c>
      <c r="E61" s="89">
        <f t="shared" si="0"/>
        <v>649417028.8846997</v>
      </c>
    </row>
    <row r="62" spans="1:5" ht="11.25" customHeight="1" x14ac:dyDescent="0.2">
      <c r="A62" s="116">
        <v>2059</v>
      </c>
      <c r="B62" s="89">
        <v>47328683.744900003</v>
      </c>
      <c r="C62" s="79">
        <v>86867306.049999997</v>
      </c>
      <c r="D62" s="80">
        <f t="shared" si="2"/>
        <v>-39538622.305099994</v>
      </c>
      <c r="E62" s="89">
        <f t="shared" si="0"/>
        <v>609878406.57959974</v>
      </c>
    </row>
    <row r="63" spans="1:5" ht="11.25" customHeight="1" x14ac:dyDescent="0.2">
      <c r="A63" s="116">
        <v>2060</v>
      </c>
      <c r="B63" s="89">
        <v>44270092.020000003</v>
      </c>
      <c r="C63" s="79">
        <v>80449601.180000007</v>
      </c>
      <c r="D63" s="80">
        <f t="shared" si="2"/>
        <v>-36179509.160000004</v>
      </c>
      <c r="E63" s="89">
        <f t="shared" si="0"/>
        <v>573698897.41959977</v>
      </c>
    </row>
    <row r="64" spans="1:5" ht="11.25" customHeight="1" x14ac:dyDescent="0.2">
      <c r="A64" s="116">
        <v>2061</v>
      </c>
      <c r="B64" s="89">
        <v>41439417.5</v>
      </c>
      <c r="C64" s="79">
        <v>74225720.994900003</v>
      </c>
      <c r="D64" s="80">
        <f t="shared" si="2"/>
        <v>-32786303.494900003</v>
      </c>
      <c r="E64" s="89">
        <f t="shared" si="0"/>
        <v>540912593.92469978</v>
      </c>
    </row>
    <row r="65" spans="1:5" ht="11.25" customHeight="1" x14ac:dyDescent="0.2">
      <c r="A65" s="116">
        <v>2062</v>
      </c>
      <c r="B65" s="89">
        <v>38841205.07</v>
      </c>
      <c r="C65" s="79">
        <v>68218137.909999996</v>
      </c>
      <c r="D65" s="80">
        <f t="shared" si="2"/>
        <v>-29376932.839999996</v>
      </c>
      <c r="E65" s="89">
        <f t="shared" si="0"/>
        <v>511535661.08469981</v>
      </c>
    </row>
    <row r="66" spans="1:5" ht="11.25" customHeight="1" x14ac:dyDescent="0.2">
      <c r="A66" s="116">
        <v>2063</v>
      </c>
      <c r="B66" s="89">
        <v>36478542.764899999</v>
      </c>
      <c r="C66" s="79">
        <v>62446942.579999998</v>
      </c>
      <c r="D66" s="80">
        <f t="shared" si="2"/>
        <v>-25968399.815099999</v>
      </c>
      <c r="E66" s="89">
        <f t="shared" si="0"/>
        <v>485567261.2695998</v>
      </c>
    </row>
    <row r="67" spans="1:5" ht="11.25" customHeight="1" x14ac:dyDescent="0.2">
      <c r="A67" s="116">
        <v>2064</v>
      </c>
      <c r="B67" s="89">
        <v>34352988.960000001</v>
      </c>
      <c r="C67" s="79">
        <v>56929304.1149</v>
      </c>
      <c r="D67" s="80">
        <f t="shared" si="2"/>
        <v>-22576315.154899999</v>
      </c>
      <c r="E67" s="89">
        <f t="shared" si="0"/>
        <v>462990946.11469978</v>
      </c>
    </row>
    <row r="68" spans="1:5" ht="11.25" customHeight="1" x14ac:dyDescent="0.2">
      <c r="A68" s="116">
        <v>2065</v>
      </c>
      <c r="B68" s="89">
        <v>32464680.23</v>
      </c>
      <c r="C68" s="79">
        <v>51679964.754900001</v>
      </c>
      <c r="D68" s="80">
        <f t="shared" si="2"/>
        <v>-19215284.524900001</v>
      </c>
      <c r="E68" s="89">
        <f t="shared" si="0"/>
        <v>443775661.58979976</v>
      </c>
    </row>
    <row r="69" spans="1:5" ht="11.25" customHeight="1" x14ac:dyDescent="0.2">
      <c r="A69" s="116">
        <v>2066</v>
      </c>
      <c r="B69" s="89">
        <v>30812476.879999999</v>
      </c>
      <c r="C69" s="79">
        <v>46711174.414899997</v>
      </c>
      <c r="D69" s="80">
        <f t="shared" si="2"/>
        <v>-15898697.534899998</v>
      </c>
      <c r="E69" s="89">
        <f t="shared" si="0"/>
        <v>427876964.05489975</v>
      </c>
    </row>
    <row r="70" spans="1:5" ht="11.25" customHeight="1" x14ac:dyDescent="0.2">
      <c r="A70" s="116">
        <v>2067</v>
      </c>
      <c r="B70" s="89">
        <v>29394104.3149</v>
      </c>
      <c r="C70" s="79">
        <v>42032217.560000002</v>
      </c>
      <c r="D70" s="80">
        <f t="shared" si="2"/>
        <v>-12638113.245100003</v>
      </c>
      <c r="E70" s="89">
        <f t="shared" si="0"/>
        <v>415238850.80979973</v>
      </c>
    </row>
    <row r="71" spans="1:5" ht="11.25" customHeight="1" x14ac:dyDescent="0.2">
      <c r="A71" s="116">
        <v>2068</v>
      </c>
      <c r="B71" s="89">
        <v>28206226.949999999</v>
      </c>
      <c r="C71" s="79">
        <v>37649225.424900003</v>
      </c>
      <c r="D71" s="80">
        <f t="shared" si="2"/>
        <v>-9442998.4749000035</v>
      </c>
      <c r="E71" s="89">
        <f t="shared" si="0"/>
        <v>405795852.33489972</v>
      </c>
    </row>
    <row r="72" spans="1:5" ht="11.25" customHeight="1" x14ac:dyDescent="0.2">
      <c r="A72" s="116">
        <v>2069</v>
      </c>
      <c r="B72" s="89">
        <v>27244537.170000002</v>
      </c>
      <c r="C72" s="79">
        <v>33565241.090000004</v>
      </c>
      <c r="D72" s="80">
        <f t="shared" si="2"/>
        <v>-6320703.9200000018</v>
      </c>
      <c r="E72" s="89">
        <f t="shared" si="0"/>
        <v>399475148.41489971</v>
      </c>
    </row>
    <row r="73" spans="1:5" ht="11.25" customHeight="1" x14ac:dyDescent="0.2">
      <c r="A73" s="116">
        <v>2070</v>
      </c>
      <c r="B73" s="89">
        <v>26503894.094900001</v>
      </c>
      <c r="C73" s="79">
        <v>29780088.649999999</v>
      </c>
      <c r="D73" s="80">
        <f t="shared" si="2"/>
        <v>-3276194.5550999977</v>
      </c>
      <c r="E73" s="89">
        <f t="shared" si="0"/>
        <v>396198953.85979968</v>
      </c>
    </row>
    <row r="74" spans="1:5" ht="11.25" customHeight="1" x14ac:dyDescent="0.2">
      <c r="A74" s="116">
        <v>2071</v>
      </c>
      <c r="B74" s="89">
        <v>25978515.210000001</v>
      </c>
      <c r="C74" s="79">
        <v>26290186.870000001</v>
      </c>
      <c r="D74" s="80">
        <f t="shared" si="2"/>
        <v>-311671.66000000015</v>
      </c>
      <c r="E74" s="89">
        <f t="shared" si="0"/>
        <v>395887282.19979966</v>
      </c>
    </row>
    <row r="75" spans="1:5" ht="11.25" customHeight="1" x14ac:dyDescent="0.2">
      <c r="A75" s="116">
        <v>2072</v>
      </c>
      <c r="B75" s="89">
        <v>25662235.434900001</v>
      </c>
      <c r="C75" s="79">
        <v>23088880.390000001</v>
      </c>
      <c r="D75" s="80">
        <f t="shared" si="2"/>
        <v>2573355.0449000001</v>
      </c>
      <c r="E75" s="89">
        <f t="shared" si="0"/>
        <v>398460637.24469966</v>
      </c>
    </row>
    <row r="76" spans="1:5" ht="11.25" customHeight="1" x14ac:dyDescent="0.2">
      <c r="A76" s="116">
        <v>2073</v>
      </c>
      <c r="B76" s="89">
        <v>25548819.5649</v>
      </c>
      <c r="C76" s="79">
        <v>20167363.649999999</v>
      </c>
      <c r="D76" s="80">
        <f t="shared" si="2"/>
        <v>5381455.9149000011</v>
      </c>
      <c r="E76" s="89">
        <f t="shared" si="0"/>
        <v>403842093.15959966</v>
      </c>
    </row>
    <row r="77" spans="1:5" ht="11.25" customHeight="1" x14ac:dyDescent="0.2">
      <c r="A77" s="116">
        <v>2074</v>
      </c>
      <c r="B77" s="89">
        <v>25632124.52</v>
      </c>
      <c r="C77" s="79">
        <v>17515117.399999999</v>
      </c>
      <c r="D77" s="80">
        <f t="shared" si="2"/>
        <v>8117007.120000001</v>
      </c>
      <c r="E77" s="89">
        <f t="shared" si="0"/>
        <v>411959100.27959967</v>
      </c>
    </row>
    <row r="78" spans="1:5" ht="11.25" customHeight="1" x14ac:dyDescent="0.2">
      <c r="A78" s="116">
        <v>2075</v>
      </c>
      <c r="B78" s="89">
        <v>25906162.800000001</v>
      </c>
      <c r="C78" s="79">
        <v>15120356.5349</v>
      </c>
      <c r="D78" s="80">
        <f t="shared" si="2"/>
        <v>10785806.2651</v>
      </c>
      <c r="E78" s="89">
        <f t="shared" si="0"/>
        <v>422744906.54469967</v>
      </c>
    </row>
    <row r="79" spans="1:5" ht="11.25" customHeight="1" x14ac:dyDescent="0.2">
      <c r="A79" s="116">
        <v>2076</v>
      </c>
      <c r="B79" s="89">
        <v>26365189.4749</v>
      </c>
      <c r="C79" s="79">
        <v>12970228.93</v>
      </c>
      <c r="D79" s="80">
        <f t="shared" si="2"/>
        <v>13394960.5449</v>
      </c>
      <c r="E79" s="89">
        <f t="shared" si="0"/>
        <v>436139867.08959967</v>
      </c>
    </row>
    <row r="80" spans="1:5" ht="11.25" customHeight="1" x14ac:dyDescent="0.2">
      <c r="A80" s="116">
        <v>2077</v>
      </c>
      <c r="B80" s="89">
        <v>27003833.219999999</v>
      </c>
      <c r="C80" s="79">
        <v>11051043.254899999</v>
      </c>
      <c r="D80" s="80">
        <f t="shared" si="2"/>
        <v>15952789.9651</v>
      </c>
      <c r="E80" s="89">
        <f t="shared" si="0"/>
        <v>452092657.05469966</v>
      </c>
    </row>
    <row r="81" spans="1:5" ht="11.25" customHeight="1" x14ac:dyDescent="0.2">
      <c r="A81" s="116">
        <v>2078</v>
      </c>
      <c r="B81" s="89">
        <v>27817192.010000002</v>
      </c>
      <c r="C81" s="79">
        <v>9348463.5</v>
      </c>
      <c r="D81" s="80">
        <f t="shared" si="2"/>
        <v>18468728.510000002</v>
      </c>
      <c r="E81" s="89">
        <f t="shared" si="0"/>
        <v>470561385.56469965</v>
      </c>
    </row>
    <row r="82" spans="1:5" ht="11.25" customHeight="1" x14ac:dyDescent="0.2">
      <c r="A82" s="116">
        <v>2079</v>
      </c>
      <c r="B82" s="89">
        <v>28800954.3849</v>
      </c>
      <c r="C82" s="79">
        <v>7848091.0800000001</v>
      </c>
      <c r="D82" s="80">
        <f t="shared" si="2"/>
        <v>20952863.304899998</v>
      </c>
      <c r="E82" s="89">
        <f t="shared" si="0"/>
        <v>491514248.86959964</v>
      </c>
    </row>
    <row r="83" spans="1:5" ht="11.25" customHeight="1" x14ac:dyDescent="0.2">
      <c r="A83" s="116">
        <v>2080</v>
      </c>
      <c r="B83" s="89">
        <v>29951493.940000001</v>
      </c>
      <c r="C83" s="79">
        <v>6535796.7800000003</v>
      </c>
      <c r="D83" s="80">
        <f t="shared" si="2"/>
        <v>23415697.16</v>
      </c>
      <c r="E83" s="89">
        <f t="shared" si="0"/>
        <v>514929946.02959967</v>
      </c>
    </row>
    <row r="84" spans="1:5" ht="11.25" customHeight="1" x14ac:dyDescent="0.2">
      <c r="A84" s="116">
        <v>2081</v>
      </c>
      <c r="B84" s="89">
        <v>31265865.719999999</v>
      </c>
      <c r="C84" s="79">
        <v>5397602.3200000003</v>
      </c>
      <c r="D84" s="80">
        <f t="shared" si="2"/>
        <v>25868263.399999999</v>
      </c>
      <c r="E84" s="89">
        <f t="shared" si="0"/>
        <v>540798209.42959964</v>
      </c>
    </row>
    <row r="85" spans="1:5" ht="11.25" customHeight="1" x14ac:dyDescent="0.2">
      <c r="A85" s="116">
        <v>2082</v>
      </c>
      <c r="B85" s="89">
        <v>32741812.780000001</v>
      </c>
      <c r="C85" s="79">
        <v>4419209.66</v>
      </c>
      <c r="D85" s="80">
        <f t="shared" si="2"/>
        <v>28322603.120000001</v>
      </c>
      <c r="E85" s="89">
        <f t="shared" si="0"/>
        <v>569120812.54959965</v>
      </c>
    </row>
    <row r="86" spans="1:5" ht="11.25" customHeight="1" x14ac:dyDescent="0.2">
      <c r="A86" s="116">
        <v>2083</v>
      </c>
      <c r="B86" s="89">
        <v>34377839.854900002</v>
      </c>
      <c r="C86" s="79">
        <v>3585575.82</v>
      </c>
      <c r="D86" s="80">
        <f t="shared" si="2"/>
        <v>30792264.034900002</v>
      </c>
      <c r="E86" s="89">
        <f t="shared" ref="E86:E96" si="3">SUM(E85+D86)</f>
        <v>599913076.5844996</v>
      </c>
    </row>
    <row r="87" spans="1:5" ht="11.25" customHeight="1" x14ac:dyDescent="0.2">
      <c r="A87" s="116">
        <v>2084</v>
      </c>
      <c r="B87" s="89">
        <v>36173308.244900003</v>
      </c>
      <c r="C87" s="79">
        <v>2881144.94</v>
      </c>
      <c r="D87" s="80">
        <f t="shared" si="2"/>
        <v>33292163.304900002</v>
      </c>
      <c r="E87" s="89">
        <f t="shared" si="3"/>
        <v>633205239.88939965</v>
      </c>
    </row>
    <row r="88" spans="1:5" ht="11.25" customHeight="1" x14ac:dyDescent="0.2">
      <c r="A88" s="116">
        <v>2085</v>
      </c>
      <c r="B88" s="89">
        <v>38128528.75</v>
      </c>
      <c r="C88" s="79">
        <v>2290721.5499999998</v>
      </c>
      <c r="D88" s="80">
        <f t="shared" si="2"/>
        <v>35837807.200000003</v>
      </c>
      <c r="E88" s="89">
        <f t="shared" si="3"/>
        <v>669043047.0893997</v>
      </c>
    </row>
    <row r="89" spans="1:5" ht="11.25" customHeight="1" x14ac:dyDescent="0.2">
      <c r="A89" s="116">
        <v>2086</v>
      </c>
      <c r="B89" s="89">
        <v>40244862.299999997</v>
      </c>
      <c r="C89" s="79">
        <v>1800220.4749</v>
      </c>
      <c r="D89" s="80">
        <f t="shared" si="2"/>
        <v>38444641.825099997</v>
      </c>
      <c r="E89" s="89">
        <f t="shared" si="3"/>
        <v>707487688.91449964</v>
      </c>
    </row>
    <row r="90" spans="1:5" ht="11.25" customHeight="1" x14ac:dyDescent="0.2">
      <c r="A90" s="116">
        <v>2087</v>
      </c>
      <c r="B90" s="89">
        <v>42524743.964900002</v>
      </c>
      <c r="C90" s="79">
        <v>1396964.02</v>
      </c>
      <c r="D90" s="80">
        <f t="shared" si="2"/>
        <v>41127779.944899999</v>
      </c>
      <c r="E90" s="89">
        <f t="shared" si="3"/>
        <v>748615468.85939968</v>
      </c>
    </row>
    <row r="91" spans="1:5" ht="11.25" customHeight="1" x14ac:dyDescent="0.2">
      <c r="A91" s="116">
        <v>2088</v>
      </c>
      <c r="B91" s="89">
        <v>44971618.689999998</v>
      </c>
      <c r="C91" s="79">
        <v>1069380.3600000001</v>
      </c>
      <c r="D91" s="80">
        <f t="shared" si="2"/>
        <v>43902238.329999998</v>
      </c>
      <c r="E91" s="89">
        <f t="shared" si="3"/>
        <v>792517707.18939972</v>
      </c>
    </row>
    <row r="92" spans="1:5" ht="11.25" customHeight="1" x14ac:dyDescent="0.2">
      <c r="A92" s="116">
        <v>2089</v>
      </c>
      <c r="B92" s="89">
        <v>47589898.810000002</v>
      </c>
      <c r="C92" s="79">
        <v>806555.31</v>
      </c>
      <c r="D92" s="80">
        <f t="shared" si="2"/>
        <v>46783343.5</v>
      </c>
      <c r="E92" s="89">
        <f t="shared" si="3"/>
        <v>839301050.68939972</v>
      </c>
    </row>
    <row r="93" spans="1:5" ht="11.25" customHeight="1" x14ac:dyDescent="0.2">
      <c r="A93" s="116">
        <v>2090</v>
      </c>
      <c r="B93" s="89">
        <v>50385034.670000002</v>
      </c>
      <c r="C93" s="79">
        <v>598393.38</v>
      </c>
      <c r="D93" s="80">
        <f t="shared" si="2"/>
        <v>49786641.289999999</v>
      </c>
      <c r="E93" s="89">
        <f t="shared" si="3"/>
        <v>889087691.97939968</v>
      </c>
    </row>
    <row r="94" spans="1:5" ht="11.25" customHeight="1" x14ac:dyDescent="0.2">
      <c r="A94" s="116">
        <v>2091</v>
      </c>
      <c r="B94" s="89">
        <v>53363545.329999998</v>
      </c>
      <c r="C94" s="79">
        <v>435824.84</v>
      </c>
      <c r="D94" s="80">
        <f t="shared" si="2"/>
        <v>52927720.489999995</v>
      </c>
      <c r="E94" s="89">
        <f t="shared" si="3"/>
        <v>942015412.46939969</v>
      </c>
    </row>
    <row r="95" spans="1:5" ht="11.25" customHeight="1" x14ac:dyDescent="0.2">
      <c r="A95" s="116">
        <v>2092</v>
      </c>
      <c r="B95" s="89">
        <v>56532990.170000002</v>
      </c>
      <c r="C95" s="79">
        <v>310734.82</v>
      </c>
      <c r="D95" s="80">
        <f t="shared" si="2"/>
        <v>56222255.350000001</v>
      </c>
      <c r="E95" s="89">
        <f t="shared" si="3"/>
        <v>998237667.81939971</v>
      </c>
    </row>
    <row r="96" spans="1:5" ht="11.25" customHeight="1" x14ac:dyDescent="0.2">
      <c r="A96" s="116">
        <v>2093</v>
      </c>
      <c r="B96" s="89">
        <v>59901971.950000003</v>
      </c>
      <c r="C96" s="79">
        <v>216055.13</v>
      </c>
      <c r="D96" s="80">
        <f t="shared" si="2"/>
        <v>59685916.82</v>
      </c>
      <c r="E96" s="89">
        <f t="shared" si="3"/>
        <v>1057923584.6393998</v>
      </c>
    </row>
    <row r="97" spans="1:5" ht="11.25" customHeight="1" x14ac:dyDescent="0.2">
      <c r="A97" s="117"/>
      <c r="B97" s="99"/>
      <c r="C97" s="101"/>
      <c r="D97" s="83"/>
      <c r="E97" s="99"/>
    </row>
    <row r="98" spans="1:5" ht="11.25" customHeight="1" x14ac:dyDescent="0.2">
      <c r="A98" s="156" t="s">
        <v>58</v>
      </c>
      <c r="B98" s="157"/>
      <c r="C98" s="157"/>
      <c r="D98" s="157"/>
      <c r="E98" s="157"/>
    </row>
    <row r="99" spans="1:5" ht="11.25" customHeight="1" x14ac:dyDescent="0.2">
      <c r="A99" s="132" t="s">
        <v>75</v>
      </c>
      <c r="B99" s="132"/>
      <c r="C99" s="132"/>
      <c r="D99" s="132"/>
      <c r="E99" s="132"/>
    </row>
    <row r="100" spans="1:5" ht="11.25" customHeight="1" x14ac:dyDescent="0.2">
      <c r="A100" s="154" t="s">
        <v>8</v>
      </c>
      <c r="B100" s="154"/>
      <c r="C100" s="154"/>
      <c r="D100" s="154"/>
      <c r="E100" s="154"/>
    </row>
    <row r="104" spans="1:5" ht="11.25" customHeight="1" x14ac:dyDescent="0.2">
      <c r="A104" s="129" t="s">
        <v>90</v>
      </c>
      <c r="C104" s="8" t="s">
        <v>92</v>
      </c>
      <c r="D104" s="130" t="s">
        <v>94</v>
      </c>
      <c r="E104" s="4"/>
    </row>
    <row r="105" spans="1:5" ht="11.25" customHeight="1" x14ac:dyDescent="0.2">
      <c r="A105" s="129" t="s">
        <v>91</v>
      </c>
      <c r="C105" s="8" t="s">
        <v>93</v>
      </c>
      <c r="D105" s="4" t="s">
        <v>95</v>
      </c>
      <c r="E105" s="130"/>
    </row>
    <row r="106" spans="1:5" ht="11.25" customHeight="1" x14ac:dyDescent="0.2">
      <c r="A106" s="127"/>
      <c r="C106" s="8" t="s">
        <v>98</v>
      </c>
      <c r="D106" s="129" t="s">
        <v>99</v>
      </c>
      <c r="E106" s="8"/>
    </row>
    <row r="109" spans="1:5" ht="11.25" customHeight="1" x14ac:dyDescent="0.2">
      <c r="A109" s="113"/>
      <c r="B109" s="79"/>
      <c r="C109" s="79"/>
      <c r="D109" s="79"/>
      <c r="E109" s="79"/>
    </row>
    <row r="110" spans="1:5" ht="11.25" customHeight="1" x14ac:dyDescent="0.2">
      <c r="A110" s="133" t="s">
        <v>77</v>
      </c>
      <c r="B110" s="155"/>
      <c r="C110" s="155"/>
      <c r="D110" s="155"/>
      <c r="E110" s="134"/>
    </row>
    <row r="111" spans="1:5" ht="11.25" customHeight="1" x14ac:dyDescent="0.2">
      <c r="A111" s="61" t="s">
        <v>27</v>
      </c>
      <c r="B111" s="68" t="s">
        <v>38</v>
      </c>
      <c r="C111" s="68" t="s">
        <v>14</v>
      </c>
      <c r="D111" s="68" t="s">
        <v>40</v>
      </c>
      <c r="E111" s="58" t="s">
        <v>9</v>
      </c>
    </row>
    <row r="112" spans="1:5" ht="11.25" customHeight="1" x14ac:dyDescent="0.2">
      <c r="A112" s="76"/>
      <c r="B112" s="67" t="s">
        <v>39</v>
      </c>
      <c r="C112" s="67" t="s">
        <v>39</v>
      </c>
      <c r="D112" s="67" t="s">
        <v>41</v>
      </c>
      <c r="E112" s="59" t="s">
        <v>10</v>
      </c>
    </row>
    <row r="113" spans="1:5" ht="11.25" customHeight="1" x14ac:dyDescent="0.2">
      <c r="A113" s="76"/>
      <c r="B113" s="67" t="s">
        <v>6</v>
      </c>
      <c r="C113" s="67" t="s">
        <v>7</v>
      </c>
      <c r="D113" s="67" t="s">
        <v>42</v>
      </c>
      <c r="E113" s="112" t="s">
        <v>43</v>
      </c>
    </row>
    <row r="114" spans="1:5" ht="11.25" customHeight="1" x14ac:dyDescent="0.2">
      <c r="A114" s="115"/>
      <c r="B114" s="114"/>
      <c r="C114" s="100"/>
      <c r="D114" s="78"/>
      <c r="E114" s="114"/>
    </row>
    <row r="115" spans="1:5" ht="11.25" customHeight="1" x14ac:dyDescent="0.2">
      <c r="A115" s="116"/>
      <c r="B115" s="89"/>
      <c r="C115" s="79"/>
      <c r="D115" s="80"/>
      <c r="E115" s="89"/>
    </row>
    <row r="116" spans="1:5" ht="11.25" customHeight="1" x14ac:dyDescent="0.2">
      <c r="A116" s="116"/>
      <c r="B116" s="89"/>
      <c r="C116" s="79"/>
      <c r="D116" s="80"/>
      <c r="E116" s="89"/>
    </row>
    <row r="117" spans="1:5" ht="11.25" customHeight="1" x14ac:dyDescent="0.2">
      <c r="A117" s="116"/>
      <c r="B117" s="89"/>
      <c r="C117" s="79"/>
      <c r="D117" s="80"/>
      <c r="E117" s="89"/>
    </row>
    <row r="118" spans="1:5" ht="11.25" customHeight="1" x14ac:dyDescent="0.2">
      <c r="A118" s="116"/>
      <c r="B118" s="89"/>
      <c r="C118" s="79"/>
      <c r="D118" s="80"/>
      <c r="E118" s="89"/>
    </row>
    <row r="119" spans="1:5" ht="11.25" customHeight="1" x14ac:dyDescent="0.2">
      <c r="A119" s="116"/>
      <c r="B119" s="89"/>
      <c r="C119" s="79"/>
      <c r="D119" s="80"/>
      <c r="E119" s="89"/>
    </row>
    <row r="120" spans="1:5" ht="11.25" customHeight="1" x14ac:dyDescent="0.2">
      <c r="A120" s="116"/>
      <c r="B120" s="89"/>
      <c r="C120" s="79"/>
      <c r="D120" s="80"/>
      <c r="E120" s="89"/>
    </row>
    <row r="121" spans="1:5" ht="11.25" customHeight="1" x14ac:dyDescent="0.2">
      <c r="A121" s="116"/>
      <c r="B121" s="89"/>
      <c r="C121" s="79"/>
      <c r="D121" s="80"/>
      <c r="E121" s="89"/>
    </row>
    <row r="122" spans="1:5" ht="11.25" customHeight="1" x14ac:dyDescent="0.2">
      <c r="A122" s="116"/>
      <c r="B122" s="89"/>
      <c r="C122" s="79"/>
      <c r="D122" s="80"/>
      <c r="E122" s="89"/>
    </row>
    <row r="123" spans="1:5" ht="11.25" customHeight="1" x14ac:dyDescent="0.2">
      <c r="A123" s="116"/>
      <c r="B123" s="89"/>
      <c r="C123" s="79"/>
      <c r="D123" s="80"/>
      <c r="E123" s="89"/>
    </row>
    <row r="124" spans="1:5" ht="11.25" customHeight="1" x14ac:dyDescent="0.2">
      <c r="A124" s="116"/>
      <c r="B124" s="89"/>
      <c r="C124" s="79"/>
      <c r="D124" s="80"/>
      <c r="E124" s="89"/>
    </row>
    <row r="125" spans="1:5" ht="11.25" customHeight="1" x14ac:dyDescent="0.2">
      <c r="A125" s="116"/>
      <c r="B125" s="89"/>
      <c r="C125" s="79"/>
      <c r="D125" s="80"/>
      <c r="E125" s="89"/>
    </row>
    <row r="126" spans="1:5" ht="11.25" customHeight="1" x14ac:dyDescent="0.2">
      <c r="A126" s="116"/>
      <c r="B126" s="89"/>
      <c r="C126" s="79"/>
      <c r="D126" s="80"/>
      <c r="E126" s="89"/>
    </row>
    <row r="127" spans="1:5" ht="11.25" customHeight="1" x14ac:dyDescent="0.2">
      <c r="A127" s="116"/>
      <c r="B127" s="89"/>
      <c r="C127" s="79"/>
      <c r="D127" s="80"/>
      <c r="E127" s="89"/>
    </row>
    <row r="128" spans="1:5" ht="11.25" customHeight="1" x14ac:dyDescent="0.2">
      <c r="A128" s="116"/>
      <c r="B128" s="89"/>
      <c r="C128" s="79"/>
      <c r="D128" s="80"/>
      <c r="E128" s="89"/>
    </row>
    <row r="129" spans="1:5" ht="11.25" customHeight="1" x14ac:dyDescent="0.2">
      <c r="A129" s="116"/>
      <c r="B129" s="89"/>
      <c r="C129" s="79"/>
      <c r="D129" s="80"/>
      <c r="E129" s="89"/>
    </row>
    <row r="130" spans="1:5" ht="11.25" customHeight="1" x14ac:dyDescent="0.2">
      <c r="A130" s="116"/>
      <c r="B130" s="89"/>
      <c r="C130" s="79"/>
      <c r="D130" s="80"/>
      <c r="E130" s="89"/>
    </row>
    <row r="131" spans="1:5" ht="11.25" customHeight="1" x14ac:dyDescent="0.2">
      <c r="A131" s="116"/>
      <c r="B131" s="89"/>
      <c r="C131" s="79"/>
      <c r="D131" s="80"/>
      <c r="E131" s="89"/>
    </row>
    <row r="132" spans="1:5" ht="11.25" customHeight="1" x14ac:dyDescent="0.2">
      <c r="A132" s="116"/>
      <c r="B132" s="89"/>
      <c r="C132" s="79"/>
      <c r="D132" s="80"/>
      <c r="E132" s="89"/>
    </row>
    <row r="133" spans="1:5" ht="11.25" customHeight="1" x14ac:dyDescent="0.2">
      <c r="A133" s="116"/>
      <c r="B133" s="89"/>
      <c r="C133" s="79"/>
      <c r="D133" s="80"/>
      <c r="E133" s="89"/>
    </row>
    <row r="134" spans="1:5" ht="11.25" customHeight="1" x14ac:dyDescent="0.2">
      <c r="A134" s="116"/>
      <c r="B134" s="89"/>
      <c r="C134" s="79"/>
      <c r="D134" s="80"/>
      <c r="E134" s="89"/>
    </row>
    <row r="135" spans="1:5" ht="11.25" customHeight="1" x14ac:dyDescent="0.2">
      <c r="A135" s="116"/>
      <c r="B135" s="89"/>
      <c r="C135" s="79"/>
      <c r="D135" s="80"/>
      <c r="E135" s="89"/>
    </row>
    <row r="136" spans="1:5" ht="11.25" customHeight="1" x14ac:dyDescent="0.2">
      <c r="A136" s="116"/>
      <c r="B136" s="89"/>
      <c r="C136" s="79"/>
      <c r="D136" s="80"/>
      <c r="E136" s="89"/>
    </row>
    <row r="137" spans="1:5" ht="11.25" customHeight="1" x14ac:dyDescent="0.2">
      <c r="A137" s="116"/>
      <c r="B137" s="89"/>
      <c r="C137" s="79"/>
      <c r="D137" s="80"/>
      <c r="E137" s="89"/>
    </row>
    <row r="138" spans="1:5" ht="11.25" customHeight="1" x14ac:dyDescent="0.2">
      <c r="A138" s="116"/>
      <c r="B138" s="89"/>
      <c r="C138" s="79"/>
      <c r="D138" s="80"/>
      <c r="E138" s="89"/>
    </row>
    <row r="139" spans="1:5" ht="11.25" customHeight="1" x14ac:dyDescent="0.2">
      <c r="A139" s="116"/>
      <c r="B139" s="89"/>
      <c r="C139" s="79"/>
      <c r="D139" s="80"/>
      <c r="E139" s="89"/>
    </row>
    <row r="140" spans="1:5" ht="11.25" customHeight="1" x14ac:dyDescent="0.2">
      <c r="A140" s="116"/>
      <c r="B140" s="89"/>
      <c r="C140" s="79"/>
      <c r="D140" s="80"/>
      <c r="E140" s="89"/>
    </row>
    <row r="141" spans="1:5" ht="11.25" customHeight="1" x14ac:dyDescent="0.2">
      <c r="A141" s="116"/>
      <c r="B141" s="89"/>
      <c r="C141" s="79"/>
      <c r="D141" s="80"/>
      <c r="E141" s="89"/>
    </row>
    <row r="142" spans="1:5" ht="11.25" customHeight="1" x14ac:dyDescent="0.2">
      <c r="A142" s="116"/>
      <c r="B142" s="89"/>
      <c r="C142" s="79"/>
      <c r="D142" s="80"/>
      <c r="E142" s="89"/>
    </row>
    <row r="143" spans="1:5" ht="11.25" customHeight="1" x14ac:dyDescent="0.2">
      <c r="A143" s="116"/>
      <c r="B143" s="89"/>
      <c r="C143" s="79"/>
      <c r="D143" s="80"/>
      <c r="E143" s="89"/>
    </row>
    <row r="144" spans="1:5" ht="11.25" customHeight="1" x14ac:dyDescent="0.2">
      <c r="A144" s="116"/>
      <c r="B144" s="89"/>
      <c r="C144" s="79"/>
      <c r="D144" s="80"/>
      <c r="E144" s="89"/>
    </row>
    <row r="145" spans="1:5" ht="11.25" customHeight="1" x14ac:dyDescent="0.2">
      <c r="A145" s="116"/>
      <c r="B145" s="89"/>
      <c r="C145" s="79"/>
      <c r="D145" s="80"/>
      <c r="E145" s="89"/>
    </row>
    <row r="146" spans="1:5" ht="11.25" customHeight="1" x14ac:dyDescent="0.2">
      <c r="A146" s="116"/>
      <c r="B146" s="89"/>
      <c r="C146" s="79"/>
      <c r="D146" s="80"/>
      <c r="E146" s="89"/>
    </row>
    <row r="147" spans="1:5" ht="11.25" customHeight="1" x14ac:dyDescent="0.2">
      <c r="A147" s="116"/>
      <c r="B147" s="89"/>
      <c r="C147" s="79"/>
      <c r="D147" s="80"/>
      <c r="E147" s="89"/>
    </row>
    <row r="148" spans="1:5" ht="11.25" customHeight="1" x14ac:dyDescent="0.2">
      <c r="A148" s="116"/>
      <c r="B148" s="89"/>
      <c r="C148" s="79"/>
      <c r="D148" s="80"/>
      <c r="E148" s="89"/>
    </row>
    <row r="149" spans="1:5" ht="11.25" customHeight="1" x14ac:dyDescent="0.2">
      <c r="A149" s="116"/>
      <c r="B149" s="89"/>
      <c r="C149" s="79"/>
      <c r="D149" s="80"/>
      <c r="E149" s="89"/>
    </row>
    <row r="150" spans="1:5" ht="11.25" customHeight="1" x14ac:dyDescent="0.2">
      <c r="A150" s="116"/>
      <c r="B150" s="89"/>
      <c r="C150" s="79"/>
      <c r="D150" s="80"/>
      <c r="E150" s="89"/>
    </row>
    <row r="151" spans="1:5" ht="11.25" customHeight="1" x14ac:dyDescent="0.2">
      <c r="A151" s="116"/>
      <c r="B151" s="89"/>
      <c r="C151" s="79"/>
      <c r="D151" s="80"/>
      <c r="E151" s="89"/>
    </row>
    <row r="152" spans="1:5" ht="11.25" customHeight="1" x14ac:dyDescent="0.2">
      <c r="A152" s="116"/>
      <c r="B152" s="89"/>
      <c r="C152" s="79"/>
      <c r="D152" s="80"/>
      <c r="E152" s="89"/>
    </row>
    <row r="153" spans="1:5" ht="11.25" customHeight="1" x14ac:dyDescent="0.2">
      <c r="A153" s="116"/>
      <c r="B153" s="89"/>
      <c r="C153" s="79"/>
      <c r="D153" s="80"/>
      <c r="E153" s="89"/>
    </row>
    <row r="154" spans="1:5" ht="11.25" customHeight="1" x14ac:dyDescent="0.2">
      <c r="A154" s="116"/>
      <c r="B154" s="89"/>
      <c r="C154" s="79"/>
      <c r="D154" s="80"/>
      <c r="E154" s="89"/>
    </row>
    <row r="155" spans="1:5" ht="11.25" customHeight="1" x14ac:dyDescent="0.2">
      <c r="A155" s="116"/>
      <c r="B155" s="89"/>
      <c r="C155" s="79"/>
      <c r="D155" s="80"/>
      <c r="E155" s="89"/>
    </row>
    <row r="156" spans="1:5" ht="11.25" customHeight="1" x14ac:dyDescent="0.2">
      <c r="A156" s="116"/>
      <c r="B156" s="89"/>
      <c r="C156" s="79"/>
      <c r="D156" s="80"/>
      <c r="E156" s="89"/>
    </row>
    <row r="157" spans="1:5" ht="11.25" customHeight="1" x14ac:dyDescent="0.2">
      <c r="A157" s="116"/>
      <c r="B157" s="89"/>
      <c r="C157" s="79"/>
      <c r="D157" s="80"/>
      <c r="E157" s="89"/>
    </row>
    <row r="158" spans="1:5" ht="11.25" customHeight="1" x14ac:dyDescent="0.2">
      <c r="A158" s="116"/>
      <c r="B158" s="89"/>
      <c r="C158" s="79"/>
      <c r="D158" s="80"/>
      <c r="E158" s="89"/>
    </row>
    <row r="159" spans="1:5" ht="11.25" customHeight="1" x14ac:dyDescent="0.2">
      <c r="A159" s="116"/>
      <c r="B159" s="89"/>
      <c r="C159" s="79"/>
      <c r="D159" s="80"/>
      <c r="E159" s="89"/>
    </row>
    <row r="160" spans="1:5" ht="11.25" customHeight="1" x14ac:dyDescent="0.2">
      <c r="A160" s="116"/>
      <c r="B160" s="89"/>
      <c r="C160" s="79"/>
      <c r="D160" s="80"/>
      <c r="E160" s="89"/>
    </row>
    <row r="161" spans="1:5" ht="11.25" customHeight="1" x14ac:dyDescent="0.2">
      <c r="A161" s="116"/>
      <c r="B161" s="89"/>
      <c r="C161" s="79"/>
      <c r="D161" s="80"/>
      <c r="E161" s="89"/>
    </row>
    <row r="162" spans="1:5" ht="11.25" customHeight="1" x14ac:dyDescent="0.2">
      <c r="A162" s="116"/>
      <c r="B162" s="89"/>
      <c r="C162" s="79"/>
      <c r="D162" s="80"/>
      <c r="E162" s="89"/>
    </row>
    <row r="163" spans="1:5" ht="11.25" customHeight="1" x14ac:dyDescent="0.2">
      <c r="A163" s="116"/>
      <c r="B163" s="89"/>
      <c r="C163" s="79"/>
      <c r="D163" s="80"/>
      <c r="E163" s="89"/>
    </row>
    <row r="164" spans="1:5" ht="11.25" customHeight="1" x14ac:dyDescent="0.2">
      <c r="A164" s="116"/>
      <c r="B164" s="89"/>
      <c r="C164" s="79"/>
      <c r="D164" s="80"/>
      <c r="E164" s="89"/>
    </row>
    <row r="165" spans="1:5" ht="11.25" customHeight="1" x14ac:dyDescent="0.2">
      <c r="A165" s="116"/>
      <c r="B165" s="89"/>
      <c r="C165" s="79"/>
      <c r="D165" s="80"/>
      <c r="E165" s="89"/>
    </row>
    <row r="166" spans="1:5" ht="11.25" customHeight="1" x14ac:dyDescent="0.2">
      <c r="A166" s="116"/>
      <c r="B166" s="89"/>
      <c r="C166" s="79"/>
      <c r="D166" s="80"/>
      <c r="E166" s="89"/>
    </row>
    <row r="167" spans="1:5" ht="11.25" customHeight="1" x14ac:dyDescent="0.2">
      <c r="A167" s="116"/>
      <c r="B167" s="89"/>
      <c r="C167" s="79"/>
      <c r="D167" s="80"/>
      <c r="E167" s="89"/>
    </row>
    <row r="168" spans="1:5" ht="11.25" customHeight="1" x14ac:dyDescent="0.2">
      <c r="A168" s="116"/>
      <c r="B168" s="89"/>
      <c r="C168" s="79"/>
      <c r="D168" s="80"/>
      <c r="E168" s="89"/>
    </row>
    <row r="169" spans="1:5" ht="11.25" customHeight="1" x14ac:dyDescent="0.2">
      <c r="A169" s="116"/>
      <c r="B169" s="89"/>
      <c r="C169" s="79"/>
      <c r="D169" s="80"/>
      <c r="E169" s="89"/>
    </row>
    <row r="170" spans="1:5" ht="11.25" customHeight="1" x14ac:dyDescent="0.2">
      <c r="A170" s="116"/>
      <c r="B170" s="89"/>
      <c r="C170" s="79"/>
      <c r="D170" s="80"/>
      <c r="E170" s="89"/>
    </row>
    <row r="171" spans="1:5" ht="11.25" customHeight="1" x14ac:dyDescent="0.2">
      <c r="A171" s="116"/>
      <c r="B171" s="89"/>
      <c r="C171" s="79"/>
      <c r="D171" s="80"/>
      <c r="E171" s="89"/>
    </row>
    <row r="172" spans="1:5" ht="11.25" customHeight="1" x14ac:dyDescent="0.2">
      <c r="A172" s="116"/>
      <c r="B172" s="89"/>
      <c r="C172" s="79"/>
      <c r="D172" s="80"/>
      <c r="E172" s="89"/>
    </row>
    <row r="173" spans="1:5" ht="11.25" customHeight="1" x14ac:dyDescent="0.2">
      <c r="A173" s="116"/>
      <c r="B173" s="89"/>
      <c r="C173" s="79"/>
      <c r="D173" s="80"/>
      <c r="E173" s="89"/>
    </row>
    <row r="174" spans="1:5" ht="11.25" customHeight="1" x14ac:dyDescent="0.2">
      <c r="A174" s="116"/>
      <c r="B174" s="89"/>
      <c r="C174" s="79"/>
      <c r="D174" s="80"/>
      <c r="E174" s="89"/>
    </row>
    <row r="175" spans="1:5" ht="11.25" customHeight="1" x14ac:dyDescent="0.2">
      <c r="A175" s="116"/>
      <c r="B175" s="89"/>
      <c r="C175" s="79"/>
      <c r="D175" s="80"/>
      <c r="E175" s="89"/>
    </row>
    <row r="176" spans="1:5" ht="11.25" customHeight="1" x14ac:dyDescent="0.2">
      <c r="A176" s="116"/>
      <c r="B176" s="89"/>
      <c r="C176" s="79"/>
      <c r="D176" s="80"/>
      <c r="E176" s="89"/>
    </row>
    <row r="177" spans="1:5" ht="11.25" customHeight="1" x14ac:dyDescent="0.2">
      <c r="A177" s="116"/>
      <c r="B177" s="89"/>
      <c r="C177" s="79"/>
      <c r="D177" s="80"/>
      <c r="E177" s="89"/>
    </row>
    <row r="178" spans="1:5" ht="11.25" customHeight="1" x14ac:dyDescent="0.2">
      <c r="A178" s="116"/>
      <c r="B178" s="89"/>
      <c r="C178" s="79"/>
      <c r="D178" s="80"/>
      <c r="E178" s="89"/>
    </row>
    <row r="179" spans="1:5" ht="11.25" customHeight="1" x14ac:dyDescent="0.2">
      <c r="A179" s="116"/>
      <c r="B179" s="89"/>
      <c r="C179" s="79"/>
      <c r="D179" s="80"/>
      <c r="E179" s="89"/>
    </row>
    <row r="180" spans="1:5" ht="11.25" customHeight="1" x14ac:dyDescent="0.2">
      <c r="A180" s="116"/>
      <c r="B180" s="89"/>
      <c r="C180" s="79"/>
      <c r="D180" s="80"/>
      <c r="E180" s="89"/>
    </row>
    <row r="181" spans="1:5" ht="11.25" customHeight="1" x14ac:dyDescent="0.2">
      <c r="A181" s="116"/>
      <c r="B181" s="89"/>
      <c r="C181" s="79"/>
      <c r="D181" s="80"/>
      <c r="E181" s="89"/>
    </row>
    <row r="182" spans="1:5" ht="11.25" customHeight="1" x14ac:dyDescent="0.2">
      <c r="A182" s="116"/>
      <c r="B182" s="89"/>
      <c r="C182" s="79"/>
      <c r="D182" s="80"/>
      <c r="E182" s="89"/>
    </row>
    <row r="183" spans="1:5" ht="11.25" customHeight="1" x14ac:dyDescent="0.2">
      <c r="A183" s="116"/>
      <c r="B183" s="89"/>
      <c r="C183" s="79"/>
      <c r="D183" s="80"/>
      <c r="E183" s="89"/>
    </row>
    <row r="184" spans="1:5" ht="11.25" customHeight="1" x14ac:dyDescent="0.2">
      <c r="A184" s="116"/>
      <c r="B184" s="89"/>
      <c r="C184" s="79"/>
      <c r="D184" s="80"/>
      <c r="E184" s="89"/>
    </row>
    <row r="185" spans="1:5" ht="11.25" customHeight="1" x14ac:dyDescent="0.2">
      <c r="A185" s="116"/>
      <c r="B185" s="89"/>
      <c r="C185" s="79"/>
      <c r="D185" s="80"/>
      <c r="E185" s="89"/>
    </row>
    <row r="186" spans="1:5" ht="11.25" customHeight="1" x14ac:dyDescent="0.2">
      <c r="A186" s="116"/>
      <c r="B186" s="89"/>
      <c r="C186" s="79"/>
      <c r="D186" s="80"/>
      <c r="E186" s="89"/>
    </row>
    <row r="187" spans="1:5" ht="11.25" customHeight="1" x14ac:dyDescent="0.2">
      <c r="A187" s="116"/>
      <c r="B187" s="89"/>
      <c r="C187" s="79"/>
      <c r="D187" s="80"/>
      <c r="E187" s="89"/>
    </row>
    <row r="188" spans="1:5" x14ac:dyDescent="0.2">
      <c r="A188" s="117"/>
      <c r="B188" s="99"/>
      <c r="C188" s="101"/>
      <c r="D188" s="83"/>
      <c r="E188" s="83"/>
    </row>
    <row r="189" spans="1:5" ht="25.5" customHeight="1" x14ac:dyDescent="0.2">
      <c r="A189" s="113" t="str">
        <f>A98</f>
        <v>FONTE: Sistema &lt;sistema&gt;, Unidade Responsável: &lt;Unidade Responsável&gt;. Emissão: &lt;dd/mm/aaaa&gt;, às &lt;hh:mm:ss&gt;. Assinado Digitalmente no dia &lt;dd/mm/aaaa&gt;, às &lt;hh:mm:ss&gt;.</v>
      </c>
      <c r="B189" s="79"/>
      <c r="C189" s="79"/>
      <c r="D189" s="79"/>
      <c r="E189" s="79"/>
    </row>
    <row r="190" spans="1:5" x14ac:dyDescent="0.2">
      <c r="A190" s="132" t="str">
        <f>A99</f>
        <v>Notas: 1 Projeção atuarial elaborada em &lt;DATA DA AVALIAÇÃO&gt; e oficialmente enviada para o Ministério da Previdência Social – MPS.</v>
      </c>
      <c r="B190" s="132"/>
      <c r="C190" s="132"/>
      <c r="D190" s="132"/>
      <c r="E190" s="132"/>
    </row>
    <row r="191" spans="1:5" x14ac:dyDescent="0.2">
      <c r="A191" s="154" t="str">
        <f>A100</f>
        <v>2 Este Demonstrativo utiliza as seguintes hipóteses:
&lt;HIPÓTESE&gt;: &lt;VALOR&gt;</v>
      </c>
      <c r="B191" s="154"/>
      <c r="C191" s="154"/>
      <c r="D191" s="154"/>
      <c r="E191" s="154"/>
    </row>
  </sheetData>
  <mergeCells count="10">
    <mergeCell ref="A11:E11"/>
    <mergeCell ref="A13:E13"/>
    <mergeCell ref="A14:E14"/>
    <mergeCell ref="A190:E190"/>
    <mergeCell ref="A191:E191"/>
    <mergeCell ref="A17:E17"/>
    <mergeCell ref="A110:E110"/>
    <mergeCell ref="A98:E98"/>
    <mergeCell ref="A99:E99"/>
    <mergeCell ref="A100:E100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47"/>
  <sheetViews>
    <sheetView showGridLines="0" zoomScaleNormal="100" workbookViewId="0"/>
  </sheetViews>
  <sheetFormatPr defaultColWidth="22.28515625" defaultRowHeight="11.25" customHeight="1" x14ac:dyDescent="0.2"/>
  <cols>
    <col min="1" max="1" width="48" style="17" customWidth="1"/>
    <col min="2" max="7" width="21.140625" style="17" customWidth="1"/>
    <col min="8" max="8" width="21.140625" style="18" customWidth="1"/>
    <col min="9" max="16384" width="22.28515625" style="17"/>
  </cols>
  <sheetData>
    <row r="1" spans="1:8" s="11" customFormat="1" ht="12.75" x14ac:dyDescent="0.2">
      <c r="A1" s="92"/>
      <c r="H1" s="12"/>
    </row>
    <row r="2" spans="1:8" s="11" customFormat="1" ht="25.5" customHeight="1" x14ac:dyDescent="0.2">
      <c r="A2" s="124" t="s">
        <v>85</v>
      </c>
      <c r="H2" s="12"/>
    </row>
    <row r="3" spans="1:8" s="11" customFormat="1" ht="15.75" customHeight="1" x14ac:dyDescent="0.2">
      <c r="A3" s="125" t="s">
        <v>86</v>
      </c>
      <c r="H3" s="12"/>
    </row>
    <row r="4" spans="1:8" s="11" customFormat="1" ht="15.75" customHeight="1" x14ac:dyDescent="0.2">
      <c r="A4" s="125" t="s">
        <v>87</v>
      </c>
      <c r="H4" s="12"/>
    </row>
    <row r="5" spans="1:8" s="11" customFormat="1" ht="15.75" customHeight="1" x14ac:dyDescent="0.2">
      <c r="A5" s="125" t="s">
        <v>88</v>
      </c>
      <c r="H5" s="12"/>
    </row>
    <row r="6" spans="1:8" s="11" customFormat="1" ht="15.75" x14ac:dyDescent="0.25">
      <c r="A6" s="10" t="s">
        <v>57</v>
      </c>
      <c r="B6" s="17"/>
      <c r="C6" s="17"/>
      <c r="D6" s="17"/>
      <c r="E6" s="17"/>
      <c r="F6" s="17"/>
      <c r="H6" s="12"/>
    </row>
    <row r="7" spans="1:8" s="11" customFormat="1" ht="12.75" x14ac:dyDescent="0.2">
      <c r="H7" s="12"/>
    </row>
    <row r="8" spans="1:8" ht="12.75" x14ac:dyDescent="0.2">
      <c r="A8" s="126" t="s">
        <v>85</v>
      </c>
      <c r="B8" s="51"/>
      <c r="C8" s="51"/>
      <c r="D8" s="51"/>
      <c r="E8" s="51"/>
      <c r="F8" s="51"/>
    </row>
    <row r="9" spans="1:8" s="11" customFormat="1" ht="12.75" x14ac:dyDescent="0.2">
      <c r="A9" s="51" t="s">
        <v>1</v>
      </c>
      <c r="B9" s="51"/>
      <c r="C9" s="51"/>
      <c r="D9" s="51"/>
      <c r="E9" s="51"/>
      <c r="F9" s="51"/>
      <c r="H9" s="12"/>
    </row>
    <row r="10" spans="1:8" s="11" customFormat="1" ht="12.75" x14ac:dyDescent="0.2">
      <c r="A10" s="86" t="s">
        <v>28</v>
      </c>
      <c r="B10" s="86"/>
      <c r="C10" s="86"/>
      <c r="D10" s="86"/>
      <c r="E10" s="86"/>
      <c r="F10" s="86"/>
      <c r="G10" s="51"/>
      <c r="H10" s="12"/>
    </row>
    <row r="11" spans="1:8" s="11" customFormat="1" ht="12.75" x14ac:dyDescent="0.2">
      <c r="A11" s="136" t="s">
        <v>2</v>
      </c>
      <c r="B11" s="136"/>
      <c r="C11" s="136"/>
      <c r="D11" s="136"/>
      <c r="E11" s="136"/>
      <c r="F11" s="136"/>
      <c r="G11" s="51"/>
      <c r="H11" s="12"/>
    </row>
    <row r="12" spans="1:8" s="11" customFormat="1" ht="12.75" x14ac:dyDescent="0.2">
      <c r="A12" s="17" t="s">
        <v>89</v>
      </c>
      <c r="B12" s="11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G12" s="86"/>
      <c r="H12" s="12"/>
    </row>
    <row r="13" spans="1:8" s="11" customFormat="1" ht="12.75" hidden="1" x14ac:dyDescent="0.2">
      <c r="A13" s="136"/>
      <c r="B13" s="136"/>
      <c r="C13" s="136"/>
      <c r="D13" s="136"/>
      <c r="E13" s="136"/>
      <c r="F13" s="136"/>
      <c r="G13" s="51"/>
      <c r="H13" s="12"/>
    </row>
    <row r="14" spans="1:8" s="11" customFormat="1" ht="12.75" hidden="1" x14ac:dyDescent="0.2">
      <c r="A14" s="136"/>
      <c r="B14" s="136"/>
      <c r="C14" s="136"/>
      <c r="D14" s="136"/>
      <c r="E14" s="136"/>
      <c r="F14" s="136"/>
      <c r="G14" s="51"/>
      <c r="H14" s="12"/>
    </row>
    <row r="15" spans="1:8" s="11" customFormat="1" ht="12.75" x14ac:dyDescent="0.2">
      <c r="H15" s="12"/>
    </row>
    <row r="16" spans="1:8" s="11" customFormat="1" ht="12.75" x14ac:dyDescent="0.2">
      <c r="A16" s="88" t="s">
        <v>54</v>
      </c>
      <c r="D16" s="13" t="s">
        <v>59</v>
      </c>
    </row>
    <row r="17" spans="1:8" ht="11.25" customHeight="1" x14ac:dyDescent="0.2">
      <c r="A17" s="169" t="s">
        <v>4</v>
      </c>
      <c r="B17" s="19" t="s">
        <v>29</v>
      </c>
      <c r="C17" s="71" t="s">
        <v>3</v>
      </c>
      <c r="D17" s="19" t="s">
        <v>15</v>
      </c>
      <c r="H17" s="17"/>
    </row>
    <row r="18" spans="1:8" ht="11.25" customHeight="1" x14ac:dyDescent="0.2">
      <c r="A18" s="170"/>
      <c r="B18" s="20" t="s">
        <v>6</v>
      </c>
      <c r="C18" s="72" t="s">
        <v>7</v>
      </c>
      <c r="D18" s="20" t="s">
        <v>44</v>
      </c>
      <c r="H18" s="17"/>
    </row>
    <row r="19" spans="1:8" ht="11.25" customHeight="1" x14ac:dyDescent="0.2">
      <c r="A19" s="21" t="s">
        <v>60</v>
      </c>
      <c r="B19" s="80">
        <f>B20+B21+B22+B23</f>
        <v>20100</v>
      </c>
      <c r="C19" s="81">
        <f>C20+C21+C22+C23</f>
        <v>1930005.6</v>
      </c>
      <c r="D19" s="80">
        <f>B19-C19</f>
        <v>-1909905.6</v>
      </c>
      <c r="H19" s="17"/>
    </row>
    <row r="20" spans="1:8" ht="11.25" customHeight="1" x14ac:dyDescent="0.2">
      <c r="A20" s="22" t="s">
        <v>72</v>
      </c>
      <c r="B20" s="82"/>
      <c r="C20" s="82"/>
      <c r="D20" s="80">
        <f>B20-C20</f>
        <v>0</v>
      </c>
      <c r="H20" s="17"/>
    </row>
    <row r="21" spans="1:8" ht="11.25" customHeight="1" x14ac:dyDescent="0.2">
      <c r="A21" s="22" t="s">
        <v>73</v>
      </c>
      <c r="B21" s="82">
        <v>20000</v>
      </c>
      <c r="C21" s="82">
        <v>1926805.54</v>
      </c>
      <c r="D21" s="80">
        <f>B21-C21</f>
        <v>-1906805.54</v>
      </c>
      <c r="H21" s="17"/>
    </row>
    <row r="22" spans="1:8" ht="11.25" customHeight="1" x14ac:dyDescent="0.2">
      <c r="A22" s="22" t="s">
        <v>83</v>
      </c>
      <c r="B22" s="82">
        <v>0</v>
      </c>
      <c r="C22" s="82"/>
      <c r="D22" s="80">
        <f>B22-C22</f>
        <v>0</v>
      </c>
      <c r="H22" s="17"/>
    </row>
    <row r="23" spans="1:8" ht="11.25" customHeight="1" x14ac:dyDescent="0.2">
      <c r="A23" s="22" t="s">
        <v>84</v>
      </c>
      <c r="B23" s="82">
        <v>100</v>
      </c>
      <c r="C23" s="82">
        <v>3200.06</v>
      </c>
      <c r="D23" s="80">
        <f>B23-C23</f>
        <v>-3100.06</v>
      </c>
      <c r="H23" s="17"/>
    </row>
    <row r="24" spans="1:8" s="18" customFormat="1" ht="11.25" customHeight="1" x14ac:dyDescent="0.2">
      <c r="A24" s="55"/>
      <c r="B24" s="54"/>
      <c r="C24" s="54"/>
      <c r="D24" s="54"/>
    </row>
    <row r="25" spans="1:8" ht="11.25" customHeight="1" x14ac:dyDescent="0.2">
      <c r="A25" s="23"/>
      <c r="B25" s="48" t="s">
        <v>30</v>
      </c>
      <c r="C25" s="38" t="s">
        <v>62</v>
      </c>
      <c r="D25" s="24" t="s">
        <v>62</v>
      </c>
      <c r="E25" s="47" t="s">
        <v>71</v>
      </c>
      <c r="F25" s="166" t="s">
        <v>74</v>
      </c>
      <c r="G25" s="71" t="s">
        <v>68</v>
      </c>
      <c r="H25" s="19" t="s">
        <v>80</v>
      </c>
    </row>
    <row r="26" spans="1:8" ht="11.25" customHeight="1" x14ac:dyDescent="0.2">
      <c r="A26" s="28" t="s">
        <v>14</v>
      </c>
      <c r="B26" s="25"/>
      <c r="C26" s="39" t="s">
        <v>63</v>
      </c>
      <c r="D26" s="26" t="s">
        <v>24</v>
      </c>
      <c r="E26" s="50" t="s">
        <v>70</v>
      </c>
      <c r="F26" s="167"/>
      <c r="G26" s="27" t="s">
        <v>69</v>
      </c>
      <c r="H26" s="60"/>
    </row>
    <row r="27" spans="1:8" ht="11.25" customHeight="1" x14ac:dyDescent="0.2">
      <c r="A27" s="29"/>
      <c r="B27" s="49" t="s">
        <v>16</v>
      </c>
      <c r="C27" s="49" t="s">
        <v>17</v>
      </c>
      <c r="D27" s="30"/>
      <c r="E27" s="72" t="s">
        <v>23</v>
      </c>
      <c r="F27" s="168"/>
      <c r="G27" s="72" t="s">
        <v>18</v>
      </c>
      <c r="H27" s="20" t="s">
        <v>79</v>
      </c>
    </row>
    <row r="28" spans="1:8" ht="11.25" customHeight="1" x14ac:dyDescent="0.2">
      <c r="A28" s="31" t="s">
        <v>12</v>
      </c>
      <c r="B28" s="82">
        <f t="shared" ref="B28:G28" si="0">B29+B33</f>
        <v>129697.13</v>
      </c>
      <c r="C28" s="82">
        <f t="shared" si="0"/>
        <v>109597.13</v>
      </c>
      <c r="D28" s="82">
        <f t="shared" si="0"/>
        <v>109597.13</v>
      </c>
      <c r="E28" s="82">
        <f t="shared" si="0"/>
        <v>109597.13</v>
      </c>
      <c r="F28" s="82">
        <f t="shared" si="0"/>
        <v>0</v>
      </c>
      <c r="G28" s="82">
        <f t="shared" si="0"/>
        <v>0</v>
      </c>
      <c r="H28" s="80">
        <f>B28-E28</f>
        <v>20100</v>
      </c>
    </row>
    <row r="29" spans="1:8" ht="11.25" customHeight="1" x14ac:dyDescent="0.2">
      <c r="A29" s="32" t="s">
        <v>22</v>
      </c>
      <c r="B29" s="82">
        <f t="shared" ref="B29:G29" si="1">B30+B31+B32</f>
        <v>129697.13</v>
      </c>
      <c r="C29" s="82">
        <f t="shared" si="1"/>
        <v>109597.13</v>
      </c>
      <c r="D29" s="82">
        <f t="shared" si="1"/>
        <v>109597.13</v>
      </c>
      <c r="E29" s="82">
        <f t="shared" si="1"/>
        <v>109597.13</v>
      </c>
      <c r="F29" s="82">
        <f t="shared" si="1"/>
        <v>0</v>
      </c>
      <c r="G29" s="82">
        <f t="shared" si="1"/>
        <v>0</v>
      </c>
      <c r="H29" s="80">
        <f t="shared" ref="H29:H34" si="2">B29-C29</f>
        <v>20100</v>
      </c>
    </row>
    <row r="30" spans="1:8" ht="11.25" customHeight="1" x14ac:dyDescent="0.2">
      <c r="A30" s="32" t="s">
        <v>31</v>
      </c>
      <c r="B30" s="82"/>
      <c r="C30" s="82"/>
      <c r="D30" s="82"/>
      <c r="E30" s="82"/>
      <c r="F30" s="82"/>
      <c r="G30" s="82"/>
      <c r="H30" s="80">
        <f t="shared" si="2"/>
        <v>0</v>
      </c>
    </row>
    <row r="31" spans="1:8" ht="11.25" customHeight="1" x14ac:dyDescent="0.2">
      <c r="A31" s="32" t="s">
        <v>32</v>
      </c>
      <c r="B31" s="82"/>
      <c r="C31" s="82"/>
      <c r="D31" s="82"/>
      <c r="E31" s="82"/>
      <c r="F31" s="82"/>
      <c r="G31" s="82"/>
      <c r="H31" s="80">
        <f t="shared" si="2"/>
        <v>0</v>
      </c>
    </row>
    <row r="32" spans="1:8" ht="11.25" customHeight="1" x14ac:dyDescent="0.2">
      <c r="A32" s="32" t="s">
        <v>33</v>
      </c>
      <c r="B32" s="82">
        <v>129697.13</v>
      </c>
      <c r="C32" s="82">
        <v>109597.13</v>
      </c>
      <c r="D32" s="82">
        <v>109597.13</v>
      </c>
      <c r="E32" s="82">
        <v>109597.13</v>
      </c>
      <c r="F32" s="82">
        <v>0</v>
      </c>
      <c r="G32" s="82">
        <v>0</v>
      </c>
      <c r="H32" s="80">
        <f t="shared" si="2"/>
        <v>20100</v>
      </c>
    </row>
    <row r="33" spans="1:13" ht="11.25" customHeight="1" x14ac:dyDescent="0.2">
      <c r="A33" s="32" t="s">
        <v>34</v>
      </c>
      <c r="B33" s="82">
        <f t="shared" ref="B33:G33" si="3">B34</f>
        <v>0</v>
      </c>
      <c r="C33" s="82">
        <f t="shared" si="3"/>
        <v>0</v>
      </c>
      <c r="D33" s="82">
        <f t="shared" si="3"/>
        <v>0</v>
      </c>
      <c r="E33" s="82">
        <f t="shared" si="3"/>
        <v>0</v>
      </c>
      <c r="F33" s="82">
        <f t="shared" si="3"/>
        <v>0</v>
      </c>
      <c r="G33" s="82">
        <f t="shared" si="3"/>
        <v>0</v>
      </c>
      <c r="H33" s="80">
        <f t="shared" si="2"/>
        <v>0</v>
      </c>
    </row>
    <row r="34" spans="1:13" ht="11.25" customHeight="1" x14ac:dyDescent="0.2">
      <c r="A34" s="32" t="s">
        <v>35</v>
      </c>
      <c r="B34" s="82"/>
      <c r="C34" s="82"/>
      <c r="D34" s="82"/>
      <c r="E34" s="82"/>
      <c r="F34" s="82"/>
      <c r="G34" s="82"/>
      <c r="H34" s="80">
        <f t="shared" si="2"/>
        <v>0</v>
      </c>
    </row>
    <row r="35" spans="1:13" ht="11.25" customHeight="1" x14ac:dyDescent="0.2">
      <c r="A35" s="33"/>
      <c r="B35" s="34"/>
      <c r="C35" s="34"/>
      <c r="D35" s="34"/>
      <c r="E35" s="34"/>
      <c r="F35" s="34"/>
      <c r="G35" s="34"/>
      <c r="H35" s="34"/>
    </row>
    <row r="36" spans="1:13" ht="11.25" customHeight="1" x14ac:dyDescent="0.2">
      <c r="A36" s="159" t="s">
        <v>37</v>
      </c>
      <c r="B36" s="24" t="s">
        <v>0</v>
      </c>
      <c r="C36" s="69" t="s">
        <v>20</v>
      </c>
      <c r="D36" s="24" t="s">
        <v>36</v>
      </c>
      <c r="E36" s="18"/>
      <c r="F36" s="18"/>
      <c r="G36" s="18"/>
      <c r="I36" s="18"/>
    </row>
    <row r="37" spans="1:13" ht="11.25" customHeight="1" x14ac:dyDescent="0.2">
      <c r="A37" s="160"/>
      <c r="B37" s="30" t="s">
        <v>50</v>
      </c>
      <c r="C37" s="70" t="s">
        <v>81</v>
      </c>
      <c r="D37" s="30" t="s">
        <v>82</v>
      </c>
      <c r="E37" s="18"/>
      <c r="F37" s="18"/>
      <c r="G37" s="18"/>
      <c r="I37" s="18"/>
    </row>
    <row r="38" spans="1:13" ht="11.25" customHeight="1" x14ac:dyDescent="0.2">
      <c r="A38" s="77" t="s">
        <v>13</v>
      </c>
      <c r="B38" s="84">
        <v>109597.13</v>
      </c>
      <c r="C38" s="85">
        <f>C19-(E28+G28)</f>
        <v>1820408.4700000002</v>
      </c>
      <c r="D38" s="84">
        <f>B38+C38</f>
        <v>1930005.6</v>
      </c>
      <c r="E38" s="18"/>
      <c r="F38" s="18"/>
      <c r="G38" s="18"/>
      <c r="I38" s="18"/>
    </row>
    <row r="39" spans="1:13" ht="16.5" customHeight="1" x14ac:dyDescent="0.2">
      <c r="A39" s="161" t="s">
        <v>97</v>
      </c>
      <c r="B39" s="162"/>
      <c r="C39" s="162"/>
      <c r="D39" s="162"/>
      <c r="E39" s="163"/>
      <c r="F39" s="163"/>
      <c r="G39" s="163"/>
      <c r="H39" s="163"/>
      <c r="I39" s="35"/>
      <c r="J39" s="35"/>
      <c r="K39" s="35"/>
      <c r="L39" s="35"/>
      <c r="M39" s="35"/>
    </row>
    <row r="40" spans="1:13" ht="11.25" customHeight="1" x14ac:dyDescent="0.2">
      <c r="A40" s="164"/>
      <c r="B40" s="164"/>
      <c r="C40" s="164"/>
      <c r="D40" s="164"/>
      <c r="E40" s="164"/>
      <c r="F40" s="164"/>
      <c r="G40" s="164"/>
      <c r="H40" s="164"/>
    </row>
    <row r="41" spans="1:13" ht="11.25" customHeight="1" x14ac:dyDescent="0.2">
      <c r="A41" s="165"/>
      <c r="B41" s="165"/>
      <c r="C41" s="165"/>
      <c r="D41" s="165"/>
      <c r="E41" s="165"/>
      <c r="F41" s="165"/>
      <c r="G41" s="165"/>
      <c r="H41" s="165"/>
    </row>
    <row r="42" spans="1:13" ht="11.25" customHeight="1" x14ac:dyDescent="0.2">
      <c r="A42" s="158"/>
      <c r="B42" s="158"/>
      <c r="C42" s="158"/>
      <c r="D42" s="158"/>
      <c r="E42" s="158"/>
      <c r="F42" s="158"/>
      <c r="G42" s="158"/>
      <c r="H42" s="158"/>
    </row>
    <row r="43" spans="1:13" ht="11.25" customHeight="1" x14ac:dyDescent="0.2">
      <c r="A43" s="158"/>
      <c r="B43" s="158"/>
      <c r="C43" s="158"/>
      <c r="D43" s="158"/>
      <c r="E43" s="158"/>
      <c r="F43" s="158"/>
      <c r="G43" s="158"/>
      <c r="H43" s="158"/>
    </row>
    <row r="45" spans="1:13" ht="11.25" customHeight="1" x14ac:dyDescent="0.2">
      <c r="A45" s="137" t="s">
        <v>90</v>
      </c>
      <c r="B45" s="137"/>
      <c r="C45" s="138" t="s">
        <v>92</v>
      </c>
      <c r="D45" s="138"/>
      <c r="E45" s="138"/>
      <c r="F45" s="137" t="s">
        <v>94</v>
      </c>
      <c r="G45" s="137"/>
      <c r="H45" s="137"/>
    </row>
    <row r="46" spans="1:13" ht="11.25" customHeight="1" x14ac:dyDescent="0.2">
      <c r="A46" s="137" t="s">
        <v>91</v>
      </c>
      <c r="B46" s="137"/>
      <c r="C46" s="138" t="s">
        <v>93</v>
      </c>
      <c r="D46" s="138"/>
      <c r="E46" s="138"/>
      <c r="F46" s="137" t="s">
        <v>95</v>
      </c>
      <c r="G46" s="137"/>
      <c r="H46" s="137"/>
    </row>
    <row r="47" spans="1:13" ht="11.25" customHeight="1" x14ac:dyDescent="0.2">
      <c r="D47" s="128" t="s">
        <v>100</v>
      </c>
      <c r="F47" s="135" t="s">
        <v>99</v>
      </c>
      <c r="G47" s="135"/>
      <c r="H47" s="135"/>
    </row>
  </sheetData>
  <mergeCells count="18">
    <mergeCell ref="F25:F27"/>
    <mergeCell ref="A17:A18"/>
    <mergeCell ref="A11:F11"/>
    <mergeCell ref="A13:F13"/>
    <mergeCell ref="A14:F14"/>
    <mergeCell ref="A43:H43"/>
    <mergeCell ref="A36:A37"/>
    <mergeCell ref="A39:H39"/>
    <mergeCell ref="A40:H40"/>
    <mergeCell ref="A41:H41"/>
    <mergeCell ref="A42:H42"/>
    <mergeCell ref="F47:H47"/>
    <mergeCell ref="A45:B45"/>
    <mergeCell ref="A46:B46"/>
    <mergeCell ref="C45:E45"/>
    <mergeCell ref="C46:E46"/>
    <mergeCell ref="F45:H45"/>
    <mergeCell ref="F46:H46"/>
  </mergeCells>
  <printOptions horizontalCentered="1"/>
  <pageMargins left="0.27559055118110237" right="0.31496062992125984" top="0.59055118110236227" bottom="0.39370078740157483" header="0" footer="0.19685039370078741"/>
  <pageSetup paperSize="9" scale="73" orientation="landscape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RREO-Anexo 09</vt:lpstr>
      <vt:lpstr>RREO-Anexo 10</vt:lpstr>
      <vt:lpstr>RREO-Anexo 11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luishb</cp:lastModifiedBy>
  <cp:lastPrinted>2020-01-30T11:02:23Z</cp:lastPrinted>
  <dcterms:created xsi:type="dcterms:W3CDTF">2004-08-09T19:29:24Z</dcterms:created>
  <dcterms:modified xsi:type="dcterms:W3CDTF">2020-02-03T11:40:21Z</dcterms:modified>
</cp:coreProperties>
</file>